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MTP/"/>
    </mc:Choice>
  </mc:AlternateContent>
  <xr:revisionPtr revIDLastSave="0" documentId="13_ncr:1_{60F31080-AB86-CD4B-BC82-E4C3AC4E0A92}" xr6:coauthVersionLast="36" xr6:coauthVersionMax="36" xr10:uidLastSave="{00000000-0000-0000-0000-000000000000}"/>
  <bookViews>
    <workbookView xWindow="0" yWindow="500" windowWidth="27780" windowHeight="17500" activeTab="3" xr2:uid="{A314AC69-BED5-1D4A-9A7C-0BE692943220}"/>
  </bookViews>
  <sheets>
    <sheet name="10 8 &amp; 6 mlh" sheetId="3" r:id="rId1"/>
    <sheet name="4 &amp; 2 mlh" sheetId="4" r:id="rId2"/>
    <sheet name="1 mlh" sheetId="5" r:id="rId3"/>
    <sheet name="Summary" sheetId="1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K17" i="3" l="1"/>
  <c r="C49" i="1" l="1"/>
  <c r="A14" i="1"/>
  <c r="D14" i="1"/>
  <c r="G14" i="1"/>
  <c r="H14" i="1"/>
  <c r="L1" i="5" s="1"/>
  <c r="A15" i="1"/>
  <c r="B14" i="1" s="1"/>
  <c r="D15" i="1"/>
  <c r="G15" i="1"/>
  <c r="K10" i="5"/>
  <c r="L10" i="5" s="1"/>
  <c r="K9" i="5"/>
  <c r="L9" i="5" s="1"/>
  <c r="K8" i="5"/>
  <c r="K7" i="5"/>
  <c r="K6" i="5"/>
  <c r="L6" i="5" s="1"/>
  <c r="K5" i="5"/>
  <c r="L5" i="5" s="1"/>
  <c r="K4" i="5"/>
  <c r="K3" i="5"/>
  <c r="C50" i="1"/>
  <c r="C51" i="1"/>
  <c r="K24" i="4"/>
  <c r="K23" i="4"/>
  <c r="K22" i="4"/>
  <c r="K21" i="4"/>
  <c r="K20" i="4"/>
  <c r="K19" i="4"/>
  <c r="K18" i="4"/>
  <c r="K17" i="4"/>
  <c r="K16" i="4"/>
  <c r="K14" i="4"/>
  <c r="K13" i="4"/>
  <c r="K12" i="4"/>
  <c r="K11" i="4"/>
  <c r="K10" i="4"/>
  <c r="K9" i="4"/>
  <c r="K8" i="4"/>
  <c r="K7" i="4"/>
  <c r="K6" i="4"/>
  <c r="K5" i="4"/>
  <c r="K4" i="4"/>
  <c r="C52" i="1"/>
  <c r="C53" i="1"/>
  <c r="C54" i="1"/>
  <c r="K30" i="3"/>
  <c r="K29" i="3"/>
  <c r="K28" i="3"/>
  <c r="K27" i="3"/>
  <c r="K26" i="3"/>
  <c r="K25" i="3"/>
  <c r="K24" i="3"/>
  <c r="K23" i="3"/>
  <c r="K21" i="3"/>
  <c r="K20" i="3"/>
  <c r="K19" i="3"/>
  <c r="K18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I4" i="5"/>
  <c r="I5" i="5"/>
  <c r="I6" i="5"/>
  <c r="I7" i="5"/>
  <c r="I8" i="5"/>
  <c r="I9" i="5"/>
  <c r="I10" i="5"/>
  <c r="I3" i="5"/>
  <c r="J5" i="4"/>
  <c r="J6" i="4"/>
  <c r="J7" i="4"/>
  <c r="J8" i="4"/>
  <c r="J9" i="4"/>
  <c r="J10" i="4"/>
  <c r="J11" i="4"/>
  <c r="J12" i="4"/>
  <c r="J13" i="4"/>
  <c r="J14" i="4"/>
  <c r="J16" i="4"/>
  <c r="J17" i="4"/>
  <c r="J18" i="4"/>
  <c r="J19" i="4"/>
  <c r="J20" i="4"/>
  <c r="J21" i="4"/>
  <c r="J22" i="4"/>
  <c r="J23" i="4"/>
  <c r="J24" i="4"/>
  <c r="J4" i="4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3" i="3"/>
  <c r="J24" i="3"/>
  <c r="J25" i="3"/>
  <c r="J26" i="3"/>
  <c r="J27" i="3"/>
  <c r="J28" i="3"/>
  <c r="J29" i="3"/>
  <c r="J30" i="3"/>
  <c r="J3" i="3"/>
  <c r="E14" i="1" l="1"/>
  <c r="C14" i="1"/>
  <c r="C15" i="1" s="1"/>
  <c r="L15" i="4"/>
  <c r="L22" i="4" s="1"/>
  <c r="L3" i="5"/>
  <c r="I14" i="1"/>
  <c r="I15" i="1" s="1"/>
  <c r="L4" i="5"/>
  <c r="B49" i="1" s="1"/>
  <c r="L20" i="4"/>
  <c r="L7" i="5"/>
  <c r="L8" i="5"/>
  <c r="L2" i="4"/>
  <c r="L4" i="4" s="1"/>
  <c r="L22" i="3"/>
  <c r="L24" i="3" s="1"/>
  <c r="L10" i="4"/>
  <c r="F14" i="1"/>
  <c r="F15" i="1" s="1"/>
  <c r="L1" i="3"/>
  <c r="L21" i="4" l="1"/>
  <c r="L16" i="4"/>
  <c r="L23" i="4"/>
  <c r="L18" i="4"/>
  <c r="L14" i="4"/>
  <c r="L17" i="4"/>
  <c r="L9" i="4"/>
  <c r="B51" i="1" s="1"/>
  <c r="L19" i="4"/>
  <c r="L12" i="4"/>
  <c r="L24" i="4"/>
  <c r="B50" i="1" s="1"/>
  <c r="L13" i="4"/>
  <c r="L28" i="3"/>
  <c r="L25" i="3"/>
  <c r="L29" i="3"/>
  <c r="L30" i="3"/>
  <c r="L6" i="4"/>
  <c r="L8" i="4"/>
  <c r="L27" i="3"/>
  <c r="B52" i="1" s="1"/>
  <c r="L23" i="3"/>
  <c r="L26" i="3"/>
  <c r="L5" i="4"/>
  <c r="L7" i="4"/>
  <c r="L11" i="4"/>
  <c r="L4" i="3"/>
  <c r="L8" i="3"/>
  <c r="L12" i="3"/>
  <c r="L16" i="3"/>
  <c r="L20" i="3"/>
  <c r="L9" i="3"/>
  <c r="L17" i="3"/>
  <c r="B53" i="1" s="1"/>
  <c r="L6" i="3"/>
  <c r="L14" i="3"/>
  <c r="L3" i="3"/>
  <c r="L11" i="3"/>
  <c r="B54" i="1" s="1"/>
  <c r="L5" i="3"/>
  <c r="L13" i="3"/>
  <c r="L21" i="3"/>
  <c r="L10" i="3"/>
  <c r="L18" i="3"/>
  <c r="L7" i="3"/>
  <c r="L15" i="3"/>
  <c r="L19" i="3"/>
  <c r="U9" i="1" l="1"/>
  <c r="R9" i="1"/>
  <c r="O9" i="1"/>
  <c r="N9" i="1"/>
  <c r="L9" i="1"/>
  <c r="K9" i="1"/>
  <c r="I9" i="1"/>
  <c r="H9" i="1"/>
  <c r="I10" i="1" s="1"/>
  <c r="F9" i="1"/>
  <c r="E9" i="1"/>
  <c r="C9" i="1"/>
  <c r="B9" i="1"/>
  <c r="AD4" i="1"/>
  <c r="AC4" i="1"/>
  <c r="AA4" i="1"/>
  <c r="Z4" i="1"/>
  <c r="X4" i="1"/>
  <c r="W4" i="1"/>
  <c r="U4" i="1"/>
  <c r="T4" i="1"/>
  <c r="R4" i="1"/>
  <c r="Q4" i="1"/>
  <c r="O4" i="1"/>
  <c r="N4" i="1"/>
  <c r="L4" i="1"/>
  <c r="K4" i="1"/>
  <c r="I4" i="1"/>
  <c r="H4" i="1"/>
  <c r="O5" i="1" l="1"/>
  <c r="AA5" i="1"/>
  <c r="C10" i="1"/>
  <c r="R5" i="1"/>
  <c r="F10" i="1"/>
  <c r="L5" i="1"/>
  <c r="AD5" i="1"/>
  <c r="I5" i="1"/>
  <c r="U5" i="1"/>
  <c r="X5" i="1"/>
  <c r="L10" i="1"/>
  <c r="O10" i="1"/>
  <c r="T9" i="1"/>
  <c r="U10" i="1" s="1"/>
  <c r="Q9" i="1"/>
  <c r="R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P8" authorId="0" shapeId="0" xr:uid="{B24D8288-F849-0A49-90E9-94C05A315456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here she did a test to see if the MTP degrades outside the fridge.! and 2 are at 4 degrees and 3 and 4 are at 20.</t>
        </r>
      </text>
    </comment>
    <comment ref="S8" authorId="0" shapeId="0" xr:uid="{58807A8F-2DD2-5F43-AA99-F48CBFC139AA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here she did a test to see if the MTP degrades outside the fridge.! and 2 are at 4 degrees and 3 and 4 are at 20.</t>
        </r>
      </text>
    </comment>
  </commentList>
</comments>
</file>

<file path=xl/sharedStrings.xml><?xml version="1.0" encoding="utf-8"?>
<sst xmlns="http://schemas.openxmlformats.org/spreadsheetml/2006/main" count="1044" uniqueCount="117">
  <si>
    <t>Mother sol</t>
  </si>
  <si>
    <t xml:space="preserve">New solution </t>
  </si>
  <si>
    <t>sheet mother sol</t>
  </si>
  <si>
    <t>sheet 10 &amp; 8</t>
  </si>
  <si>
    <t>sheet 6</t>
  </si>
  <si>
    <t>sheet 4</t>
  </si>
  <si>
    <t>sheet 2</t>
  </si>
  <si>
    <t>sheet 1mLh</t>
  </si>
  <si>
    <t>Cout (ug/L)</t>
  </si>
  <si>
    <t>aver</t>
  </si>
  <si>
    <t>σ</t>
  </si>
  <si>
    <t>&gt;3300</t>
  </si>
  <si>
    <t>RSD</t>
  </si>
  <si>
    <t>DF 50</t>
  </si>
  <si>
    <t>sheet 10 8 6</t>
  </si>
  <si>
    <t>Sheet 8</t>
  </si>
  <si>
    <t>Sheet 6&amp;4</t>
  </si>
  <si>
    <t>mother sol</t>
  </si>
  <si>
    <t>2 1 &amp; 10 mlh</t>
  </si>
  <si>
    <t>Exp. N10</t>
  </si>
  <si>
    <t>F (mL/h)</t>
  </si>
  <si>
    <t>Cn</t>
  </si>
  <si>
    <t>t to eq. (min)</t>
  </si>
  <si>
    <t>P</t>
  </si>
  <si>
    <t>Exp. N11</t>
  </si>
  <si>
    <t>Different Membrane</t>
  </si>
  <si>
    <t>Exp. N12</t>
  </si>
  <si>
    <t>Exp. N13</t>
  </si>
  <si>
    <t>AGPT10</t>
  </si>
  <si>
    <t>Report date</t>
  </si>
  <si>
    <t>Clientname</t>
  </si>
  <si>
    <t>SHER</t>
  </si>
  <si>
    <t>Projectnumber</t>
  </si>
  <si>
    <t>N006.01</t>
  </si>
  <si>
    <t>Projectname</t>
  </si>
  <si>
    <t>Sample date</t>
  </si>
  <si>
    <t>Sample description</t>
  </si>
  <si>
    <t>Matrix</t>
  </si>
  <si>
    <t>Water</t>
  </si>
  <si>
    <t>Sample ID</t>
  </si>
  <si>
    <t>W00032694001</t>
  </si>
  <si>
    <t>Test</t>
  </si>
  <si>
    <t>Parameter</t>
  </si>
  <si>
    <t>Result</t>
  </si>
  <si>
    <t>Units</t>
  </si>
  <si>
    <t>Metoprolol</t>
  </si>
  <si>
    <t>µg/L</t>
  </si>
  <si>
    <t>W00032694002</t>
  </si>
  <si>
    <t>W00032694003</t>
  </si>
  <si>
    <t>W00032694004</t>
  </si>
  <si>
    <t>W00032694005</t>
  </si>
  <si>
    <t>W00032694006</t>
  </si>
  <si>
    <t>W00032694007</t>
  </si>
  <si>
    <t>W00032694008</t>
  </si>
  <si>
    <t>W00032694009</t>
  </si>
  <si>
    <t>W00032694010</t>
  </si>
  <si>
    <t>W00032694011</t>
  </si>
  <si>
    <t>W00032694012</t>
  </si>
  <si>
    <t>W00032694013</t>
  </si>
  <si>
    <t>W00032694014</t>
  </si>
  <si>
    <t>W00032694015</t>
  </si>
  <si>
    <t>W00032694016</t>
  </si>
  <si>
    <t>W00032694017</t>
  </si>
  <si>
    <t>W00032694018</t>
  </si>
  <si>
    <t>W00032694019</t>
  </si>
  <si>
    <t>W00032694020</t>
  </si>
  <si>
    <t>W00032694021</t>
  </si>
  <si>
    <t>W00032694022</t>
  </si>
  <si>
    <t>W00032694023</t>
  </si>
  <si>
    <t>W00032694024</t>
  </si>
  <si>
    <t>W00032694025</t>
  </si>
  <si>
    <t>W00032694026</t>
  </si>
  <si>
    <t>W00032694027</t>
  </si>
  <si>
    <t>W00032694028</t>
  </si>
  <si>
    <t>W00032694029</t>
  </si>
  <si>
    <t>W00032694030</t>
  </si>
  <si>
    <t>W00032694031</t>
  </si>
  <si>
    <t>W00032694032</t>
  </si>
  <si>
    <t>W00032694033</t>
  </si>
  <si>
    <t>W00032694034</t>
  </si>
  <si>
    <t>W00032694035</t>
  </si>
  <si>
    <t>W00032694036</t>
  </si>
  <si>
    <t>W00032694037</t>
  </si>
  <si>
    <t>W00032694038</t>
  </si>
  <si>
    <t>W00032694039</t>
  </si>
  <si>
    <t>W00032706001</t>
  </si>
  <si>
    <t>W00032706002</t>
  </si>
  <si>
    <t>W00032706003</t>
  </si>
  <si>
    <t>W00032706004</t>
  </si>
  <si>
    <t>W00032706005</t>
  </si>
  <si>
    <t>W00032706006</t>
  </si>
  <si>
    <t>W00032706007</t>
  </si>
  <si>
    <t>W00032706008</t>
  </si>
  <si>
    <t>W00032706009</t>
  </si>
  <si>
    <t>W00032706010</t>
  </si>
  <si>
    <t>W00032706011</t>
  </si>
  <si>
    <t>W00032706012</t>
  </si>
  <si>
    <t>W00032706013</t>
  </si>
  <si>
    <t>W00032706014</t>
  </si>
  <si>
    <t>W00032706015</t>
  </si>
  <si>
    <t>W00032726001</t>
  </si>
  <si>
    <t>W00032726002</t>
  </si>
  <si>
    <t>W00032726003</t>
  </si>
  <si>
    <t>W00032726004</t>
  </si>
  <si>
    <t>W00032726005</t>
  </si>
  <si>
    <t>W00032726006</t>
  </si>
  <si>
    <t>W00032726007</t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</si>
  <si>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</si>
  <si>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UV</t>
  </si>
  <si>
    <t>t (min)</t>
  </si>
  <si>
    <t>t (h)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</si>
  <si>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</si>
  <si>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t>V (mL)</t>
  </si>
  <si>
    <t>Off</t>
  </si>
  <si>
    <t>On</t>
  </si>
  <si>
    <t>sheet 4 &amp; 2</t>
  </si>
  <si>
    <t>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</si>
</sst>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3" fillId="0" borderId="0" xfId="0" applyFont="1"/>
    <xf numFmtId="14" fontId="0" fillId="0" borderId="1" xfId="0" applyNumberFormat="1" applyBorder="1"/>
    <xf numFmtId="0" fontId="0" fillId="0" borderId="2" xfId="0" applyBorder="1"/>
    <xf numFmtId="14" fontId="0" fillId="0" borderId="2" xfId="0" applyNumberFormat="1" applyBorder="1"/>
    <xf numFmtId="0" fontId="0" fillId="0" borderId="3" xfId="0" applyBorder="1"/>
    <xf numFmtId="14" fontId="4" fillId="0" borderId="1" xfId="0" applyNumberFormat="1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0" fillId="0" borderId="4" xfId="0" applyBorder="1"/>
    <xf numFmtId="0" fontId="0" fillId="2" borderId="0" xfId="0" applyFill="1" applyBorder="1"/>
    <xf numFmtId="1" fontId="0" fillId="0" borderId="5" xfId="0" applyNumberFormat="1" applyBorder="1"/>
    <xf numFmtId="0" fontId="0" fillId="0" borderId="0" xfId="0" applyBorder="1"/>
    <xf numFmtId="0" fontId="0" fillId="0" borderId="5" xfId="0" applyBorder="1"/>
    <xf numFmtId="164" fontId="0" fillId="0" borderId="5" xfId="1" applyNumberFormat="1" applyFont="1" applyBorder="1"/>
    <xf numFmtId="0" fontId="3" fillId="0" borderId="0" xfId="0" applyFont="1" applyBorder="1" applyAlignment="1">
      <alignment horizontal="right"/>
    </xf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6" xfId="0" applyNumberFormat="1" applyBorder="1"/>
    <xf numFmtId="14" fontId="0" fillId="0" borderId="9" xfId="0" applyNumberFormat="1" applyBorder="1"/>
    <xf numFmtId="0" fontId="0" fillId="0" borderId="10" xfId="0" applyBorder="1"/>
    <xf numFmtId="0" fontId="0" fillId="0" borderId="11" xfId="0" applyBorder="1"/>
    <xf numFmtId="1" fontId="0" fillId="0" borderId="0" xfId="0" applyNumberFormat="1" applyBorder="1"/>
    <xf numFmtId="10" fontId="0" fillId="0" borderId="0" xfId="0" applyNumberFormat="1" applyBorder="1"/>
    <xf numFmtId="0" fontId="3" fillId="2" borderId="0" xfId="0" applyFont="1" applyFill="1"/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166" fontId="0" fillId="0" borderId="0" xfId="0" applyNumberFormat="1"/>
    <xf numFmtId="0" fontId="4" fillId="0" borderId="0" xfId="2" applyAlignment="1">
      <alignment horizontal="left"/>
    </xf>
    <xf numFmtId="15" fontId="4" fillId="0" borderId="0" xfId="2" applyNumberFormat="1" applyAlignment="1">
      <alignment horizontal="left"/>
    </xf>
    <xf numFmtId="0" fontId="4" fillId="0" borderId="0" xfId="2"/>
    <xf numFmtId="0" fontId="7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165" fontId="4" fillId="0" borderId="0" xfId="2" applyNumberFormat="1"/>
    <xf numFmtId="0" fontId="0" fillId="0" borderId="7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7" xfId="2" applyBorder="1"/>
    <xf numFmtId="165" fontId="4" fillId="0" borderId="7" xfId="2" applyNumberFormat="1" applyBorder="1"/>
    <xf numFmtId="165" fontId="4" fillId="4" borderId="0" xfId="2" applyNumberFormat="1" applyFill="1"/>
    <xf numFmtId="10" fontId="2" fillId="0" borderId="5" xfId="0" applyNumberFormat="1" applyFont="1" applyBorder="1"/>
    <xf numFmtId="0" fontId="3" fillId="0" borderId="0" xfId="0" applyFont="1" applyFill="1" applyBorder="1"/>
    <xf numFmtId="0" fontId="0" fillId="0" borderId="0" xfId="0" applyFill="1" applyBorder="1"/>
    <xf numFmtId="1" fontId="0" fillId="0" borderId="0" xfId="0" applyNumberFormat="1" applyFill="1" applyBorder="1"/>
    <xf numFmtId="0" fontId="3" fillId="0" borderId="0" xfId="0" applyFont="1" applyFill="1" applyBorder="1" applyAlignment="1">
      <alignment horizontal="right"/>
    </xf>
    <xf numFmtId="10" fontId="0" fillId="0" borderId="0" xfId="0" applyNumberFormat="1" applyFill="1" applyBorder="1"/>
    <xf numFmtId="14" fontId="0" fillId="0" borderId="0" xfId="0" applyNumberFormat="1" applyFill="1" applyBorder="1"/>
    <xf numFmtId="14" fontId="0" fillId="0" borderId="10" xfId="0" applyNumberFormat="1" applyBorder="1"/>
    <xf numFmtId="165" fontId="4" fillId="5" borderId="0" xfId="2" applyNumberFormat="1" applyFill="1"/>
    <xf numFmtId="166" fontId="0" fillId="0" borderId="0" xfId="0" applyNumberFormat="1" applyFill="1" applyBorder="1"/>
  </cellXfs>
  <cellStyles count="3">
    <cellStyle name="Normal" xfId="0" builtinId="0"/>
    <cellStyle name="Normal 2" xfId="2" xr:uid="{4FC9281D-52FA-9B48-A47D-671FEBCAE974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8 &amp; 6 mlh'!$I$3:$I$14</c:f>
              <c:numCache>
                <c:formatCode>General</c:formatCode>
                <c:ptCount val="12"/>
                <c:pt idx="0">
                  <c:v>30</c:v>
                </c:pt>
                <c:pt idx="1">
                  <c:v>60</c:v>
                </c:pt>
                <c:pt idx="2">
                  <c:v>0</c:v>
                </c:pt>
                <c:pt idx="3">
                  <c:v>0</c:v>
                </c:pt>
                <c:pt idx="4">
                  <c:v>30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  <c:pt idx="8">
                  <c:v>150</c:v>
                </c:pt>
                <c:pt idx="9">
                  <c:v>180</c:v>
                </c:pt>
                <c:pt idx="10">
                  <c:v>210</c:v>
                </c:pt>
                <c:pt idx="11">
                  <c:v>240</c:v>
                </c:pt>
              </c:numCache>
            </c:numRef>
          </c:xVal>
          <c:yVal>
            <c:numRef>
              <c:f>'10 8 &amp; 6 mlh'!$L$3:$L$14</c:f>
              <c:numCache>
                <c:formatCode>0.000</c:formatCode>
                <c:ptCount val="12"/>
                <c:pt idx="0">
                  <c:v>0.93923303834808258</c:v>
                </c:pt>
                <c:pt idx="1">
                  <c:v>0.96283185840707963</c:v>
                </c:pt>
                <c:pt idx="2">
                  <c:v>0.96165191740412981</c:v>
                </c:pt>
                <c:pt idx="3">
                  <c:v>0.84483775811209438</c:v>
                </c:pt>
                <c:pt idx="4">
                  <c:v>0.54867256637168138</c:v>
                </c:pt>
                <c:pt idx="5">
                  <c:v>0.53451327433628315</c:v>
                </c:pt>
                <c:pt idx="6">
                  <c:v>0.53451327433628315</c:v>
                </c:pt>
                <c:pt idx="7">
                  <c:v>0.53805309734513274</c:v>
                </c:pt>
                <c:pt idx="8">
                  <c:v>0.5663716814159292</c:v>
                </c:pt>
                <c:pt idx="9">
                  <c:v>0.56165191740412979</c:v>
                </c:pt>
                <c:pt idx="10">
                  <c:v>0.57581120943952802</c:v>
                </c:pt>
                <c:pt idx="11">
                  <c:v>0.56519174041297937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15-1041-88E9-3285D7C83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480591"/>
        <c:axId val="2016613839"/>
      </c:scatterChart>
      <c:valAx>
        <c:axId val="172448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613839"/>
        <c:crosses val="autoZero"/>
        <c:crossBetween val="midCat"/>
      </c:valAx>
      <c:valAx>
        <c:axId val="2016613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48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On- MTP- Exp.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10 mL/h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8 &amp; 6 mlh'!$I$6:$I$14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8 &amp; 6 mlh'!$L$6:$L$14</c:f>
              <c:numCache>
                <c:formatCode>0.000</c:formatCode>
                <c:ptCount val="9"/>
                <c:pt idx="0">
                  <c:v>0.84483775811209438</c:v>
                </c:pt>
                <c:pt idx="1">
                  <c:v>0.54867256637168138</c:v>
                </c:pt>
                <c:pt idx="2">
                  <c:v>0.53451327433628315</c:v>
                </c:pt>
                <c:pt idx="3">
                  <c:v>0.53451327433628315</c:v>
                </c:pt>
                <c:pt idx="4">
                  <c:v>0.53805309734513274</c:v>
                </c:pt>
                <c:pt idx="5">
                  <c:v>0.5663716814159292</c:v>
                </c:pt>
                <c:pt idx="6">
                  <c:v>0.56165191740412979</c:v>
                </c:pt>
                <c:pt idx="7">
                  <c:v>0.57581120943952802</c:v>
                </c:pt>
                <c:pt idx="8">
                  <c:v>0.56519174041297937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F2-5C4E-A653-E6019F367634}"/>
            </c:ext>
          </c:extLst>
        </c:ser>
        <c:ser>
          <c:idx val="2"/>
          <c:order val="1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'10 8 &amp; 6 mlh'!$I$24:$I$30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'10 8 &amp; 6 mlh'!$L$24:$L$30</c:f>
              <c:numCache>
                <c:formatCode>0.000</c:formatCode>
                <c:ptCount val="7"/>
                <c:pt idx="0">
                  <c:v>0.79128856624319421</c:v>
                </c:pt>
                <c:pt idx="1">
                  <c:v>0.56261343012704179</c:v>
                </c:pt>
                <c:pt idx="2">
                  <c:v>0.55656382335148213</c:v>
                </c:pt>
                <c:pt idx="3">
                  <c:v>0.53115547489413184</c:v>
                </c:pt>
                <c:pt idx="4">
                  <c:v>0.58318209316394432</c:v>
                </c:pt>
                <c:pt idx="5">
                  <c:v>0.5359951603145795</c:v>
                </c:pt>
                <c:pt idx="6">
                  <c:v>0.52631578947368418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F2-5C4E-A653-E6019F367634}"/>
            </c:ext>
          </c:extLst>
        </c:ser>
        <c:ser>
          <c:idx val="3"/>
          <c:order val="2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&amp; 2 mlh'!$I$4:$I$14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'4 &amp; 2 mlh'!$L$4:$L$14</c:f>
              <c:numCache>
                <c:formatCode>0.000</c:formatCode>
                <c:ptCount val="11"/>
                <c:pt idx="0">
                  <c:v>0.6594071385359952</c:v>
                </c:pt>
                <c:pt idx="1">
                  <c:v>0.45977011494252873</c:v>
                </c:pt>
                <c:pt idx="2">
                  <c:v>0.44767090139140958</c:v>
                </c:pt>
                <c:pt idx="3">
                  <c:v>0.44041137326073804</c:v>
                </c:pt>
                <c:pt idx="4">
                  <c:v>0.49122807017543857</c:v>
                </c:pt>
                <c:pt idx="5">
                  <c:v>0.42710223835450695</c:v>
                </c:pt>
                <c:pt idx="6">
                  <c:v>0.42468239564428312</c:v>
                </c:pt>
                <c:pt idx="7">
                  <c:v>0.47549909255898365</c:v>
                </c:pt>
                <c:pt idx="8">
                  <c:v>0.42712671029149318</c:v>
                </c:pt>
                <c:pt idx="9">
                  <c:v>0.43545508625817964</c:v>
                </c:pt>
                <c:pt idx="10">
                  <c:v>0.43545508625817964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5F2-5C4E-A653-E6019F367634}"/>
            </c:ext>
          </c:extLst>
        </c:ser>
        <c:ser>
          <c:idx val="4"/>
          <c:order val="3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'4 &amp; 2 mlh'!$I$17:$I$24</c:f>
              <c:numCache>
                <c:formatCode>General</c:formatCode>
                <c:ptCount val="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</c:numCache>
            </c:numRef>
          </c:xVal>
          <c:yVal>
            <c:numRef>
              <c:f>'4 &amp; 2 mlh'!$L$17:$L$24</c:f>
              <c:numCache>
                <c:formatCode>0.000</c:formatCode>
                <c:ptCount val="8"/>
                <c:pt idx="0">
                  <c:v>0.88399762046400954</c:v>
                </c:pt>
                <c:pt idx="1">
                  <c:v>0.45806067816775731</c:v>
                </c:pt>
                <c:pt idx="2">
                  <c:v>0.38310529446757885</c:v>
                </c:pt>
                <c:pt idx="3">
                  <c:v>0.35098155859607377</c:v>
                </c:pt>
                <c:pt idx="4">
                  <c:v>0.33551457465794171</c:v>
                </c:pt>
                <c:pt idx="5">
                  <c:v>0.32956573468173705</c:v>
                </c:pt>
                <c:pt idx="6">
                  <c:v>0.32123735871505055</c:v>
                </c:pt>
                <c:pt idx="7">
                  <c:v>0.31052944675788219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5F2-5C4E-A653-E6019F367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480591"/>
        <c:axId val="2016613839"/>
      </c:scatterChart>
      <c:valAx>
        <c:axId val="1724480591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613839"/>
        <c:crosses val="autoZero"/>
        <c:crossBetween val="midCat"/>
      </c:valAx>
      <c:valAx>
        <c:axId val="2016613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4805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8 &amp; 6 mlh'!$I$15:$I$21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</c:numCache>
            </c:numRef>
          </c:xVal>
          <c:yVal>
            <c:numRef>
              <c:f>'10 8 &amp; 6 mlh'!$L$15:$L$21</c:f>
              <c:numCache>
                <c:formatCode>0.000</c:formatCode>
                <c:ptCount val="7"/>
                <c:pt idx="0">
                  <c:v>0.83775811209439532</c:v>
                </c:pt>
                <c:pt idx="1">
                  <c:v>0.80825958702064893</c:v>
                </c:pt>
                <c:pt idx="2">
                  <c:v>0.52035398230088492</c:v>
                </c:pt>
                <c:pt idx="3">
                  <c:v>0.52625368731563427</c:v>
                </c:pt>
                <c:pt idx="4">
                  <c:v>0.52743362831858409</c:v>
                </c:pt>
                <c:pt idx="5">
                  <c:v>0.52389380530973451</c:v>
                </c:pt>
                <c:pt idx="6">
                  <c:v>0.51445427728613569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BF-4041-AB45-54101B690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480591"/>
        <c:axId val="2016613839"/>
      </c:scatterChart>
      <c:valAx>
        <c:axId val="172448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613839"/>
        <c:crosses val="autoZero"/>
        <c:crossBetween val="midCat"/>
      </c:valAx>
      <c:valAx>
        <c:axId val="2016613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48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8 &amp; 6 mlh'!$I$23:$I$30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</c:numCache>
            </c:numRef>
          </c:xVal>
          <c:yVal>
            <c:numRef>
              <c:f>'10 8 &amp; 6 mlh'!$L$23:$L$30</c:f>
              <c:numCache>
                <c:formatCode>0.000</c:formatCode>
                <c:ptCount val="8"/>
                <c:pt idx="0">
                  <c:v>1.0151240169388989</c:v>
                </c:pt>
                <c:pt idx="1">
                  <c:v>0.79128856624319421</c:v>
                </c:pt>
                <c:pt idx="2">
                  <c:v>0.56261343012704179</c:v>
                </c:pt>
                <c:pt idx="3">
                  <c:v>0.55656382335148213</c:v>
                </c:pt>
                <c:pt idx="4">
                  <c:v>0.53115547489413184</c:v>
                </c:pt>
                <c:pt idx="5">
                  <c:v>0.58318209316394432</c:v>
                </c:pt>
                <c:pt idx="6">
                  <c:v>0.5359951603145795</c:v>
                </c:pt>
                <c:pt idx="7">
                  <c:v>0.52631578947368418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F1-C64E-87F8-0803B3A59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480591"/>
        <c:axId val="2016613839"/>
      </c:scatterChart>
      <c:valAx>
        <c:axId val="172448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613839"/>
        <c:crosses val="autoZero"/>
        <c:crossBetween val="midCat"/>
      </c:valAx>
      <c:valAx>
        <c:axId val="2016613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48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&amp; 2 mlh'!$I$4:$I$14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'4 &amp; 2 mlh'!$L$4:$L$14</c:f>
              <c:numCache>
                <c:formatCode>0.000</c:formatCode>
                <c:ptCount val="11"/>
                <c:pt idx="0">
                  <c:v>0.6594071385359952</c:v>
                </c:pt>
                <c:pt idx="1">
                  <c:v>0.45977011494252873</c:v>
                </c:pt>
                <c:pt idx="2">
                  <c:v>0.44767090139140958</c:v>
                </c:pt>
                <c:pt idx="3">
                  <c:v>0.44041137326073804</c:v>
                </c:pt>
                <c:pt idx="4">
                  <c:v>0.49122807017543857</c:v>
                </c:pt>
                <c:pt idx="5">
                  <c:v>0.42710223835450695</c:v>
                </c:pt>
                <c:pt idx="6">
                  <c:v>0.42468239564428312</c:v>
                </c:pt>
                <c:pt idx="7">
                  <c:v>0.47549909255898365</c:v>
                </c:pt>
                <c:pt idx="8">
                  <c:v>0.42712671029149318</c:v>
                </c:pt>
                <c:pt idx="9">
                  <c:v>0.43545508625817964</c:v>
                </c:pt>
                <c:pt idx="10">
                  <c:v>0.43545508625817964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D3-5448-8D5A-BB27AC5F6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187727"/>
        <c:axId val="1061545104"/>
      </c:scatterChart>
      <c:valAx>
        <c:axId val="2065187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545104"/>
        <c:crosses val="autoZero"/>
        <c:crossBetween val="midCat"/>
      </c:valAx>
      <c:valAx>
        <c:axId val="106154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87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&amp; 2 mlh'!$I$16:$I$24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60</c:v>
                </c:pt>
                <c:pt idx="3">
                  <c:v>120</c:v>
                </c:pt>
                <c:pt idx="4">
                  <c:v>180</c:v>
                </c:pt>
                <c:pt idx="5">
                  <c:v>240</c:v>
                </c:pt>
                <c:pt idx="6">
                  <c:v>300</c:v>
                </c:pt>
                <c:pt idx="7">
                  <c:v>360</c:v>
                </c:pt>
                <c:pt idx="8">
                  <c:v>420</c:v>
                </c:pt>
              </c:numCache>
            </c:numRef>
          </c:xVal>
          <c:yVal>
            <c:numRef>
              <c:f>'4 &amp; 2 mlh'!$L$16:$L$24</c:f>
              <c:numCache>
                <c:formatCode>0.000</c:formatCode>
                <c:ptCount val="9"/>
                <c:pt idx="0">
                  <c:v>0.96133254015466985</c:v>
                </c:pt>
                <c:pt idx="1">
                  <c:v>0.88399762046400954</c:v>
                </c:pt>
                <c:pt idx="2">
                  <c:v>0.45806067816775731</c:v>
                </c:pt>
                <c:pt idx="3">
                  <c:v>0.38310529446757885</c:v>
                </c:pt>
                <c:pt idx="4">
                  <c:v>0.35098155859607377</c:v>
                </c:pt>
                <c:pt idx="5">
                  <c:v>0.33551457465794171</c:v>
                </c:pt>
                <c:pt idx="6">
                  <c:v>0.32956573468173705</c:v>
                </c:pt>
                <c:pt idx="7">
                  <c:v>0.32123735871505055</c:v>
                </c:pt>
                <c:pt idx="8">
                  <c:v>0.31052944675788219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D-F043-8900-C83BEE2E7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187727"/>
        <c:axId val="1061545104"/>
      </c:scatterChart>
      <c:valAx>
        <c:axId val="2065187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545104"/>
        <c:crosses val="autoZero"/>
        <c:crossBetween val="midCat"/>
      </c:valAx>
      <c:valAx>
        <c:axId val="106154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87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 mL/h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mlh'!$J$3:$J$10</c:f>
              <c:numCache>
                <c:formatCode>General</c:formatCode>
                <c:ptCount val="8"/>
                <c:pt idx="0">
                  <c:v>0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22</c:v>
                </c:pt>
              </c:numCache>
            </c:numRef>
          </c:xVal>
          <c:yVal>
            <c:numRef>
              <c:f>'1 mlh'!$L$3:$L$10</c:f>
              <c:numCache>
                <c:formatCode>0.000</c:formatCode>
                <c:ptCount val="8"/>
                <c:pt idx="0">
                  <c:v>0.39857227840571091</c:v>
                </c:pt>
                <c:pt idx="1">
                  <c:v>0.19155264723378942</c:v>
                </c:pt>
                <c:pt idx="2">
                  <c:v>0.19869125520523498</c:v>
                </c:pt>
                <c:pt idx="3">
                  <c:v>0.1951219512195122</c:v>
                </c:pt>
                <c:pt idx="4">
                  <c:v>0.19631171921475313</c:v>
                </c:pt>
                <c:pt idx="5">
                  <c:v>0.19750148720999405</c:v>
                </c:pt>
                <c:pt idx="6">
                  <c:v>0.18798334324806662</c:v>
                </c:pt>
                <c:pt idx="7">
                  <c:v>0.19036287923854847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4E-414D-8D04-A25456D2C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292847"/>
        <c:axId val="1052130336"/>
      </c:scatterChart>
      <c:valAx>
        <c:axId val="1352292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130336"/>
        <c:crosses val="autoZero"/>
        <c:crossBetween val="midCat"/>
      </c:valAx>
      <c:valAx>
        <c:axId val="105213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2292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MTP - 2 membranes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A038_x0010__1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Summary!$A$20:$A$25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Summary!$B$20:$B$25</c:f>
              <c:numCache>
                <c:formatCode>0.000</c:formatCode>
                <c:ptCount val="6"/>
                <c:pt idx="0">
                  <c:v>0.21828908554572271</c:v>
                </c:pt>
                <c:pt idx="1">
                  <c:v>0.33923303834808261</c:v>
                </c:pt>
                <c:pt idx="2">
                  <c:v>0.47982708933717577</c:v>
                </c:pt>
                <c:pt idx="3">
                  <c:v>0.54317111459968603</c:v>
                </c:pt>
                <c:pt idx="4">
                  <c:v>0.58170445660672399</c:v>
                </c:pt>
                <c:pt idx="5">
                  <c:v>0.59757085020242917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B9-A047-A6B5-066358A78961}"/>
            </c:ext>
          </c:extLst>
        </c:ser>
        <c:ser>
          <c:idx val="1"/>
          <c:order val="1"/>
          <c:tx>
            <c:v>A038_x0010__2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Summary!$A$30:$A$35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Summary!$B$30:$B$35</c:f>
              <c:numCache>
                <c:formatCode>0.000</c:formatCode>
                <c:ptCount val="6"/>
                <c:pt idx="0">
                  <c:v>0.18474374255065554</c:v>
                </c:pt>
                <c:pt idx="1">
                  <c:v>0.32419547079856975</c:v>
                </c:pt>
                <c:pt idx="2">
                  <c:v>0.40085515766969537</c:v>
                </c:pt>
                <c:pt idx="3">
                  <c:v>0.56761090326028862</c:v>
                </c:pt>
                <c:pt idx="4">
                  <c:v>0.55737704918032782</c:v>
                </c:pt>
                <c:pt idx="5">
                  <c:v>0.57958751983077739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B9-A047-A6B5-066358A78961}"/>
            </c:ext>
          </c:extLst>
        </c:ser>
        <c:ser>
          <c:idx val="2"/>
          <c:order val="2"/>
          <c:tx>
            <c:v>AGPT10_1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Summary!$A$40:$A$45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Summary!$B$40:$B$45</c:f>
              <c:numCache>
                <c:formatCode>0.000</c:formatCode>
                <c:ptCount val="6"/>
                <c:pt idx="0">
                  <c:v>0.1712846347607053</c:v>
                </c:pt>
                <c:pt idx="1">
                  <c:v>0.29974811083123426</c:v>
                </c:pt>
                <c:pt idx="2">
                  <c:v>0.37908496732026142</c:v>
                </c:pt>
                <c:pt idx="3">
                  <c:v>0.49910873440285203</c:v>
                </c:pt>
                <c:pt idx="4">
                  <c:v>0.55238095238095242</c:v>
                </c:pt>
                <c:pt idx="5">
                  <c:v>0.65456745311554754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B9-A047-A6B5-066358A78961}"/>
            </c:ext>
          </c:extLst>
        </c:ser>
        <c:ser>
          <c:idx val="3"/>
          <c:order val="3"/>
          <c:tx>
            <c:v>AGPT10_2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Summary!$A$49:$A$54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Summary!$B$49:$B$54</c:f>
              <c:numCache>
                <c:formatCode>0.000</c:formatCode>
                <c:ptCount val="6"/>
                <c:pt idx="0">
                  <c:v>0.19155264723378942</c:v>
                </c:pt>
                <c:pt idx="1">
                  <c:v>0.31052944675788219</c:v>
                </c:pt>
                <c:pt idx="2">
                  <c:v>0.42710223835450695</c:v>
                </c:pt>
                <c:pt idx="3">
                  <c:v>0.53115547489413184</c:v>
                </c:pt>
                <c:pt idx="4">
                  <c:v>0.52035398230088492</c:v>
                </c:pt>
                <c:pt idx="5">
                  <c:v>0.5663716814159292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B9-A047-A6B5-066358A78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578928"/>
        <c:axId val="1279052383"/>
      </c:scatterChart>
      <c:valAx>
        <c:axId val="473578928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052383"/>
        <c:crosses val="autoZero"/>
        <c:crossBetween val="midCat"/>
      </c:valAx>
      <c:valAx>
        <c:axId val="127905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578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MTP - 2 membranes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A034_1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Summary!$A$20:$A$25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Summary!$D$20:$D$25</c:f>
              <c:numCache>
                <c:formatCode>0.00</c:formatCode>
                <c:ptCount val="6"/>
                <c:pt idx="0">
                  <c:v>0.44765648949289799</c:v>
                </c:pt>
                <c:pt idx="1">
                  <c:v>0.8809769939209694</c:v>
                </c:pt>
                <c:pt idx="2">
                  <c:v>1.8022793173548504</c:v>
                </c:pt>
                <c:pt idx="3">
                  <c:v>2.6341940496822684</c:v>
                </c:pt>
                <c:pt idx="4">
                  <c:v>3.5794810740135405</c:v>
                </c:pt>
                <c:pt idx="5">
                  <c:v>4.4062408370741935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60-0941-848C-268814B2221A}"/>
            </c:ext>
          </c:extLst>
        </c:ser>
        <c:ser>
          <c:idx val="1"/>
          <c:order val="1"/>
          <c:tx>
            <c:v>A034_2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Summary!$A$30:$A$35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Summary!$D$30:$D$35</c:f>
              <c:numCache>
                <c:formatCode>0.00</c:formatCode>
                <c:ptCount val="6"/>
                <c:pt idx="0">
                  <c:v>0.4459066255627302</c:v>
                </c:pt>
                <c:pt idx="1">
                  <c:v>0.88810728222075308</c:v>
                </c:pt>
                <c:pt idx="2">
                  <c:v>1.7824200853838439</c:v>
                </c:pt>
                <c:pt idx="3">
                  <c:v>2.6703658786062245</c:v>
                </c:pt>
                <c:pt idx="4">
                  <c:v>3.5466576192278731</c:v>
                </c:pt>
                <c:pt idx="5">
                  <c:v>4.4746172976633964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60-0941-848C-268814B2221A}"/>
            </c:ext>
          </c:extLst>
        </c:ser>
        <c:ser>
          <c:idx val="2"/>
          <c:order val="2"/>
          <c:tx>
            <c:v>AGPT10_1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Summary!$A$40:$A$45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Summary!$D$40:$D$45</c:f>
              <c:numCache>
                <c:formatCode>0.00</c:formatCode>
                <c:ptCount val="6"/>
                <c:pt idx="0">
                  <c:v>0.32836243263914111</c:v>
                </c:pt>
                <c:pt idx="1">
                  <c:v>0.65691605353778149</c:v>
                </c:pt>
                <c:pt idx="2">
                  <c:v>1.2956067160988622</c:v>
                </c:pt>
                <c:pt idx="3">
                  <c:v>1.9287706898795929</c:v>
                </c:pt>
                <c:pt idx="4">
                  <c:v>2.4920129179447907</c:v>
                </c:pt>
                <c:pt idx="5">
                  <c:v>3.2697577681952041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60-0941-848C-268814B2221A}"/>
            </c:ext>
          </c:extLst>
        </c:ser>
        <c:ser>
          <c:idx val="3"/>
          <c:order val="3"/>
          <c:tx>
            <c:v>AGPT10_2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Summary!$A$49:$A$54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Summary!$D$49:$D$54</c:f>
              <c:numCache>
                <c:formatCode>0.00</c:formatCode>
                <c:ptCount val="6"/>
                <c:pt idx="0">
                  <c:v>0.33384381763587329</c:v>
                </c:pt>
                <c:pt idx="1">
                  <c:v>0.65611213238464927</c:v>
                </c:pt>
                <c:pt idx="2">
                  <c:v>1.3155975974860779</c:v>
                </c:pt>
                <c:pt idx="3">
                  <c:v>1.9918629186602923</c:v>
                </c:pt>
                <c:pt idx="4">
                  <c:v>2.6005867963850959</c:v>
                </c:pt>
                <c:pt idx="5">
                  <c:v>3.2832190364422487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60-0941-848C-268814B22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578928"/>
        <c:axId val="1279052383"/>
      </c:scatterChart>
      <c:valAx>
        <c:axId val="473578928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052383"/>
        <c:crosses val="autoZero"/>
        <c:crossBetween val="midCat"/>
      </c:valAx>
      <c:valAx>
        <c:axId val="127905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578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On- MTP- Exp.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10 mL/h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8 &amp; 6 mlh'!$I$6:$I$14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8 &amp; 6 mlh'!$L$6:$L$14</c:f>
              <c:numCache>
                <c:formatCode>0.000</c:formatCode>
                <c:ptCount val="9"/>
                <c:pt idx="0">
                  <c:v>0.84483775811209438</c:v>
                </c:pt>
                <c:pt idx="1">
                  <c:v>0.54867256637168138</c:v>
                </c:pt>
                <c:pt idx="2">
                  <c:v>0.53451327433628315</c:v>
                </c:pt>
                <c:pt idx="3">
                  <c:v>0.53451327433628315</c:v>
                </c:pt>
                <c:pt idx="4">
                  <c:v>0.53805309734513274</c:v>
                </c:pt>
                <c:pt idx="5">
                  <c:v>0.5663716814159292</c:v>
                </c:pt>
                <c:pt idx="6">
                  <c:v>0.56165191740412979</c:v>
                </c:pt>
                <c:pt idx="7">
                  <c:v>0.57581120943952802</c:v>
                </c:pt>
                <c:pt idx="8">
                  <c:v>0.56519174041297937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BA-FD4D-8017-7D6696C0AC31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8 &amp; 6 mlh'!$I$16:$I$21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</c:numCache>
            </c:numRef>
          </c:xVal>
          <c:yVal>
            <c:numRef>
              <c:f>'10 8 &amp; 6 mlh'!$L$16:$L$21</c:f>
              <c:numCache>
                <c:formatCode>0.000</c:formatCode>
                <c:ptCount val="6"/>
                <c:pt idx="0">
                  <c:v>0.80825958702064893</c:v>
                </c:pt>
                <c:pt idx="1">
                  <c:v>0.52035398230088492</c:v>
                </c:pt>
                <c:pt idx="2">
                  <c:v>0.52625368731563427</c:v>
                </c:pt>
                <c:pt idx="3">
                  <c:v>0.52743362831858409</c:v>
                </c:pt>
                <c:pt idx="4">
                  <c:v>0.52389380530973451</c:v>
                </c:pt>
                <c:pt idx="5">
                  <c:v>0.51445427728613569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BA-FD4D-8017-7D6696C0AC31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'10 8 &amp; 6 mlh'!$I$24:$I$30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'10 8 &amp; 6 mlh'!$L$24:$L$30</c:f>
              <c:numCache>
                <c:formatCode>0.000</c:formatCode>
                <c:ptCount val="7"/>
                <c:pt idx="0">
                  <c:v>0.79128856624319421</c:v>
                </c:pt>
                <c:pt idx="1">
                  <c:v>0.56261343012704179</c:v>
                </c:pt>
                <c:pt idx="2">
                  <c:v>0.55656382335148213</c:v>
                </c:pt>
                <c:pt idx="3">
                  <c:v>0.53115547489413184</c:v>
                </c:pt>
                <c:pt idx="4">
                  <c:v>0.58318209316394432</c:v>
                </c:pt>
                <c:pt idx="5">
                  <c:v>0.5359951603145795</c:v>
                </c:pt>
                <c:pt idx="6">
                  <c:v>0.52631578947368418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BA-FD4D-8017-7D6696C0AC31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&amp; 2 mlh'!$I$4:$I$14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'4 &amp; 2 mlh'!$L$4:$L$14</c:f>
              <c:numCache>
                <c:formatCode>0.000</c:formatCode>
                <c:ptCount val="11"/>
                <c:pt idx="0">
                  <c:v>0.6594071385359952</c:v>
                </c:pt>
                <c:pt idx="1">
                  <c:v>0.45977011494252873</c:v>
                </c:pt>
                <c:pt idx="2">
                  <c:v>0.44767090139140958</c:v>
                </c:pt>
                <c:pt idx="3">
                  <c:v>0.44041137326073804</c:v>
                </c:pt>
                <c:pt idx="4">
                  <c:v>0.49122807017543857</c:v>
                </c:pt>
                <c:pt idx="5">
                  <c:v>0.42710223835450695</c:v>
                </c:pt>
                <c:pt idx="6">
                  <c:v>0.42468239564428312</c:v>
                </c:pt>
                <c:pt idx="7">
                  <c:v>0.47549909255898365</c:v>
                </c:pt>
                <c:pt idx="8">
                  <c:v>0.42712671029149318</c:v>
                </c:pt>
                <c:pt idx="9">
                  <c:v>0.43545508625817964</c:v>
                </c:pt>
                <c:pt idx="10">
                  <c:v>0.43545508625817964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BA-FD4D-8017-7D6696C0AC31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'4 &amp; 2 mlh'!$I$17:$I$24</c:f>
              <c:numCache>
                <c:formatCode>General</c:formatCode>
                <c:ptCount val="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</c:numCache>
            </c:numRef>
          </c:xVal>
          <c:yVal>
            <c:numRef>
              <c:f>'4 &amp; 2 mlh'!$L$17:$L$24</c:f>
              <c:numCache>
                <c:formatCode>0.000</c:formatCode>
                <c:ptCount val="8"/>
                <c:pt idx="0">
                  <c:v>0.88399762046400954</c:v>
                </c:pt>
                <c:pt idx="1">
                  <c:v>0.45806067816775731</c:v>
                </c:pt>
                <c:pt idx="2">
                  <c:v>0.38310529446757885</c:v>
                </c:pt>
                <c:pt idx="3">
                  <c:v>0.35098155859607377</c:v>
                </c:pt>
                <c:pt idx="4">
                  <c:v>0.33551457465794171</c:v>
                </c:pt>
                <c:pt idx="5">
                  <c:v>0.32956573468173705</c:v>
                </c:pt>
                <c:pt idx="6">
                  <c:v>0.32123735871505055</c:v>
                </c:pt>
                <c:pt idx="7">
                  <c:v>0.31052944675788219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BA-FD4D-8017-7D6696C0AC31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 mlh'!$I$3:$I$10</c:f>
              <c:numCache>
                <c:formatCode>General</c:formatCode>
                <c:ptCount val="8"/>
                <c:pt idx="0">
                  <c:v>0</c:v>
                </c:pt>
                <c:pt idx="1">
                  <c:v>900</c:v>
                </c:pt>
                <c:pt idx="2">
                  <c:v>960</c:v>
                </c:pt>
                <c:pt idx="3">
                  <c:v>1020</c:v>
                </c:pt>
                <c:pt idx="4">
                  <c:v>1080</c:v>
                </c:pt>
                <c:pt idx="5">
                  <c:v>1140</c:v>
                </c:pt>
                <c:pt idx="6">
                  <c:v>1200</c:v>
                </c:pt>
                <c:pt idx="7">
                  <c:v>1320</c:v>
                </c:pt>
              </c:numCache>
            </c:numRef>
          </c:xVal>
          <c:yVal>
            <c:numRef>
              <c:f>'1 mlh'!$L$3:$L$10</c:f>
              <c:numCache>
                <c:formatCode>0.000</c:formatCode>
                <c:ptCount val="8"/>
                <c:pt idx="0">
                  <c:v>0.39857227840571091</c:v>
                </c:pt>
                <c:pt idx="1">
                  <c:v>0.19155264723378942</c:v>
                </c:pt>
                <c:pt idx="2">
                  <c:v>0.19869125520523498</c:v>
                </c:pt>
                <c:pt idx="3">
                  <c:v>0.1951219512195122</c:v>
                </c:pt>
                <c:pt idx="4">
                  <c:v>0.19631171921475313</c:v>
                </c:pt>
                <c:pt idx="5">
                  <c:v>0.19750148720999405</c:v>
                </c:pt>
                <c:pt idx="6">
                  <c:v>0.18798334324806662</c:v>
                </c:pt>
                <c:pt idx="7">
                  <c:v>0.19036287923854847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4BA-FD4D-8017-7D6696C0A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480591"/>
        <c:axId val="2016613839"/>
      </c:scatterChart>
      <c:valAx>
        <c:axId val="17244805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613839"/>
        <c:crosses val="autoZero"/>
        <c:crossBetween val="midCat"/>
      </c:valAx>
      <c:valAx>
        <c:axId val="2016613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4805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412750</xdr:colOff>
      <xdr:row>0</xdr:row>
      <xdr:rowOff>177800</xdr:rowOff>
    </xdr:from>
    <xdr:to>
      <xdr:col>20</xdr:col>
      <xdr:colOff>273050</xdr:colOff>
      <xdr:row>14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A083A5-4AC0-3345-862D-8B497E61C9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457200</xdr:colOff>
      <xdr:row>14</xdr:row>
      <xdr:rowOff>63500</xdr:rowOff>
    </xdr:from>
    <xdr:to>
      <xdr:col>20</xdr:col>
      <xdr:colOff>317500</xdr:colOff>
      <xdr:row>27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A3982B-E551-0744-BB1E-0DF7253197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431800</xdr:colOff>
      <xdr:row>28</xdr:row>
      <xdr:rowOff>50800</xdr:rowOff>
    </xdr:from>
    <xdr:to>
      <xdr:col>20</xdr:col>
      <xdr:colOff>292100</xdr:colOff>
      <xdr:row>42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5F55FD-B658-5A47-A1DA-E759321ABC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88900</xdr:colOff>
      <xdr:row>1</xdr:row>
      <xdr:rowOff>0</xdr:rowOff>
    </xdr:from>
    <xdr:to>
      <xdr:col>19</xdr:col>
      <xdr:colOff>622300</xdr:colOff>
      <xdr:row>14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E2EF59-E91B-384A-8930-1E1F767C9F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19</xdr:col>
      <xdr:colOff>533400</xdr:colOff>
      <xdr:row>28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DCD1CD-76D6-F545-AC9E-988DDD8A2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203200</xdr:colOff>
      <xdr:row>0</xdr:row>
      <xdr:rowOff>101600</xdr:rowOff>
    </xdr:from>
    <xdr:to>
      <xdr:col>20</xdr:col>
      <xdr:colOff>63500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690324-468C-1F47-981A-54EEFD224D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444500</xdr:colOff>
      <xdr:row>17</xdr:row>
      <xdr:rowOff>101600</xdr:rowOff>
    </xdr:from>
    <xdr:to>
      <xdr:col>13</xdr:col>
      <xdr:colOff>63500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042A81-CF7E-C640-AE31-5193EE7E18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431800</xdr:colOff>
      <xdr:row>31</xdr:row>
      <xdr:rowOff>88900</xdr:rowOff>
    </xdr:from>
    <xdr:to>
      <xdr:col>13</xdr:col>
      <xdr:colOff>50800</xdr:colOff>
      <xdr:row>44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558F4D-B48C-8E4E-A2F2-ABC422F4A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664307</xdr:colOff>
      <xdr:row>46</xdr:row>
      <xdr:rowOff>39076</xdr:rowOff>
    </xdr:from>
    <xdr:to>
      <xdr:col>12</xdr:col>
      <xdr:colOff>254000</xdr:colOff>
      <xdr:row>59</xdr:row>
      <xdr:rowOff>115276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9CA8698-8EDE-7647-B8DE-1D4109B10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60</xdr:row>
      <xdr:rowOff>0</xdr:rowOff>
    </xdr:from>
    <xdr:to>
      <xdr:col>12</xdr:col>
      <xdr:colOff>420077</xdr:colOff>
      <xdr:row>73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5F47188-4582-F04F-83E8-7FB7799ABE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21452-E7A7-9F4D-A1D2-98499FDBEB93}">
  <dimension ref="A1:M316"/>
  <sheetViews>
    <sheetView workbookViewId="0">
      <selection activeCell="G35" sqref="G35"/>
    </sheetView>
  </sheetViews>
  <sheetFormatPr baseColWidth="10" defaultColWidth="8.83203125" defaultRowHeight="15" x14ac:dyDescent="0.2"/>
  <cols>
    <col min="1" max="1" width="18.33203125" style="32" bestFit="1" customWidth="1"/>
    <col min="2" max="2" width="14" style="32" bestFit="1" customWidth="1"/>
    <col min="3" max="3" width="6.5" style="32" bestFit="1" customWidth="1"/>
    <col min="4" max="4" width="5.5" style="32" bestFit="1" customWidth="1"/>
    <col min="5" max="16384" width="8.83203125" style="34"/>
  </cols>
  <sheetData>
    <row r="1" spans="1:13" ht="16" x14ac:dyDescent="0.2">
      <c r="A1" s="32" t="s">
        <v>29</v>
      </c>
      <c r="B1" s="33">
        <v>44365</v>
      </c>
      <c r="G1" s="35"/>
      <c r="H1" s="35"/>
      <c r="I1" s="35"/>
      <c r="J1" s="35"/>
      <c r="K1" s="35" t="s">
        <v>107</v>
      </c>
      <c r="L1" s="30">
        <f>Summary!B14</f>
        <v>847.5</v>
      </c>
    </row>
    <row r="2" spans="1:13" x14ac:dyDescent="0.2">
      <c r="A2" s="32" t="s">
        <v>30</v>
      </c>
      <c r="B2" s="32" t="s">
        <v>31</v>
      </c>
      <c r="G2" s="36" t="s">
        <v>108</v>
      </c>
      <c r="H2" s="36" t="s">
        <v>20</v>
      </c>
      <c r="I2" s="35" t="s">
        <v>109</v>
      </c>
      <c r="J2" s="35" t="s">
        <v>110</v>
      </c>
      <c r="K2" s="35" t="s">
        <v>111</v>
      </c>
      <c r="L2" s="35" t="s">
        <v>21</v>
      </c>
      <c r="M2" s="34" t="s">
        <v>112</v>
      </c>
    </row>
    <row r="3" spans="1:13" ht="16" x14ac:dyDescent="0.2">
      <c r="A3" s="32" t="s">
        <v>32</v>
      </c>
      <c r="B3" s="32" t="s">
        <v>33</v>
      </c>
      <c r="G3" s="37" t="s">
        <v>113</v>
      </c>
      <c r="H3" s="37">
        <v>10</v>
      </c>
      <c r="I3" s="38">
        <v>30</v>
      </c>
      <c r="J3" s="34">
        <f>I3/60</f>
        <v>0.5</v>
      </c>
      <c r="K3" s="34">
        <f>C28</f>
        <v>796</v>
      </c>
      <c r="L3" s="40">
        <f>K3/$L$1</f>
        <v>0.93923303834808258</v>
      </c>
    </row>
    <row r="4" spans="1:13" ht="16" x14ac:dyDescent="0.2">
      <c r="A4" s="32" t="s">
        <v>34</v>
      </c>
      <c r="B4" s="32" t="s">
        <v>33</v>
      </c>
      <c r="G4" s="37" t="s">
        <v>113</v>
      </c>
      <c r="H4" s="37">
        <v>10</v>
      </c>
      <c r="I4" s="38">
        <v>60</v>
      </c>
      <c r="J4" s="34">
        <f t="shared" ref="J4:J21" si="0">I4/60</f>
        <v>1</v>
      </c>
      <c r="K4" s="34">
        <f>C36</f>
        <v>816</v>
      </c>
      <c r="L4" s="40">
        <f t="shared" ref="L4:L21" si="1">K4/$L$1</f>
        <v>0.96283185840707963</v>
      </c>
    </row>
    <row r="5" spans="1:13" ht="16" x14ac:dyDescent="0.2">
      <c r="G5" s="37" t="s">
        <v>113</v>
      </c>
      <c r="H5" s="37">
        <v>10</v>
      </c>
      <c r="I5" s="37">
        <v>0</v>
      </c>
      <c r="J5" s="34">
        <f t="shared" si="0"/>
        <v>0</v>
      </c>
      <c r="K5" s="34">
        <f>C44</f>
        <v>815</v>
      </c>
      <c r="L5" s="40">
        <f t="shared" si="1"/>
        <v>0.96165191740412981</v>
      </c>
    </row>
    <row r="6" spans="1:13" ht="16" x14ac:dyDescent="0.2">
      <c r="A6" s="32" t="s">
        <v>35</v>
      </c>
      <c r="B6" s="33">
        <v>44358</v>
      </c>
      <c r="G6" s="37" t="s">
        <v>114</v>
      </c>
      <c r="H6" s="37">
        <v>10</v>
      </c>
      <c r="I6" s="38">
        <v>0</v>
      </c>
      <c r="J6" s="34">
        <f t="shared" si="0"/>
        <v>0</v>
      </c>
      <c r="K6" s="34">
        <f>C52</f>
        <v>716</v>
      </c>
      <c r="L6" s="40">
        <f t="shared" si="1"/>
        <v>0.84483775811209438</v>
      </c>
    </row>
    <row r="7" spans="1:13" ht="16" x14ac:dyDescent="0.2">
      <c r="A7" s="32" t="s">
        <v>36</v>
      </c>
      <c r="G7" s="37" t="s">
        <v>114</v>
      </c>
      <c r="H7" s="37">
        <v>10</v>
      </c>
      <c r="I7" s="38">
        <v>30</v>
      </c>
      <c r="J7" s="34">
        <f t="shared" si="0"/>
        <v>0.5</v>
      </c>
      <c r="K7" s="34">
        <f>C60</f>
        <v>465</v>
      </c>
      <c r="L7" s="40">
        <f t="shared" si="1"/>
        <v>0.54867256637168138</v>
      </c>
    </row>
    <row r="8" spans="1:13" ht="16" x14ac:dyDescent="0.2">
      <c r="A8" s="32" t="s">
        <v>37</v>
      </c>
      <c r="B8" s="32" t="s">
        <v>38</v>
      </c>
      <c r="G8" s="37" t="s">
        <v>114</v>
      </c>
      <c r="H8" s="37">
        <v>10</v>
      </c>
      <c r="I8" s="39">
        <v>60</v>
      </c>
      <c r="J8" s="34">
        <f t="shared" si="0"/>
        <v>1</v>
      </c>
      <c r="K8" s="34">
        <f>C68</f>
        <v>453</v>
      </c>
      <c r="L8" s="40">
        <f t="shared" si="1"/>
        <v>0.53451327433628315</v>
      </c>
    </row>
    <row r="9" spans="1:13" ht="16" x14ac:dyDescent="0.2">
      <c r="A9" s="32" t="s">
        <v>39</v>
      </c>
      <c r="B9" s="32" t="s">
        <v>40</v>
      </c>
      <c r="G9" s="37" t="s">
        <v>114</v>
      </c>
      <c r="H9" s="37">
        <v>10</v>
      </c>
      <c r="I9" s="38">
        <v>90</v>
      </c>
      <c r="J9" s="34">
        <f t="shared" si="0"/>
        <v>1.5</v>
      </c>
      <c r="K9" s="34">
        <f>C76</f>
        <v>453</v>
      </c>
      <c r="L9" s="40">
        <f t="shared" si="1"/>
        <v>0.53451327433628315</v>
      </c>
    </row>
    <row r="10" spans="1:13" ht="16" x14ac:dyDescent="0.2">
      <c r="G10" s="37" t="s">
        <v>114</v>
      </c>
      <c r="H10" s="37">
        <v>10</v>
      </c>
      <c r="I10" s="38">
        <v>120</v>
      </c>
      <c r="J10" s="34">
        <f t="shared" si="0"/>
        <v>2</v>
      </c>
      <c r="K10" s="34">
        <f>C84</f>
        <v>456</v>
      </c>
      <c r="L10" s="40">
        <f t="shared" si="1"/>
        <v>0.53805309734513274</v>
      </c>
    </row>
    <row r="11" spans="1:13" ht="16" x14ac:dyDescent="0.2">
      <c r="A11" s="32" t="s">
        <v>41</v>
      </c>
      <c r="B11" s="32" t="s">
        <v>42</v>
      </c>
      <c r="C11" s="32" t="s">
        <v>43</v>
      </c>
      <c r="D11" s="32" t="s">
        <v>44</v>
      </c>
      <c r="G11" s="37" t="s">
        <v>114</v>
      </c>
      <c r="H11" s="37">
        <v>10</v>
      </c>
      <c r="I11" s="38">
        <v>150</v>
      </c>
      <c r="J11" s="34">
        <f t="shared" si="0"/>
        <v>2.5</v>
      </c>
      <c r="K11" s="34">
        <f>C92</f>
        <v>480</v>
      </c>
      <c r="L11" s="45">
        <f t="shared" si="1"/>
        <v>0.5663716814159292</v>
      </c>
    </row>
    <row r="12" spans="1:13" ht="16" x14ac:dyDescent="0.2">
      <c r="A12" s="32" t="s">
        <v>45</v>
      </c>
      <c r="B12" s="32" t="s">
        <v>45</v>
      </c>
      <c r="C12" s="32">
        <v>854</v>
      </c>
      <c r="D12" s="32" t="s">
        <v>46</v>
      </c>
      <c r="G12" s="37" t="s">
        <v>114</v>
      </c>
      <c r="H12" s="37">
        <v>10</v>
      </c>
      <c r="I12" s="38">
        <v>180</v>
      </c>
      <c r="J12" s="34">
        <f t="shared" si="0"/>
        <v>3</v>
      </c>
      <c r="K12" s="34">
        <f>C100</f>
        <v>476</v>
      </c>
      <c r="L12" s="40">
        <f t="shared" si="1"/>
        <v>0.56165191740412979</v>
      </c>
    </row>
    <row r="13" spans="1:13" ht="16" x14ac:dyDescent="0.2">
      <c r="G13" s="37" t="s">
        <v>114</v>
      </c>
      <c r="H13" s="37">
        <v>10</v>
      </c>
      <c r="I13" s="38">
        <v>210</v>
      </c>
      <c r="J13" s="34">
        <f t="shared" si="0"/>
        <v>3.5</v>
      </c>
      <c r="K13" s="34">
        <f>C108</f>
        <v>488</v>
      </c>
      <c r="L13" s="40">
        <f t="shared" si="1"/>
        <v>0.57581120943952802</v>
      </c>
    </row>
    <row r="14" spans="1:13" ht="16" x14ac:dyDescent="0.2">
      <c r="A14" s="32" t="s">
        <v>35</v>
      </c>
      <c r="B14" s="33">
        <v>44358</v>
      </c>
      <c r="G14" s="41" t="s">
        <v>114</v>
      </c>
      <c r="H14" s="41">
        <v>10</v>
      </c>
      <c r="I14" s="42">
        <v>240</v>
      </c>
      <c r="J14" s="43">
        <f t="shared" si="0"/>
        <v>4</v>
      </c>
      <c r="K14" s="43">
        <f>C116</f>
        <v>479</v>
      </c>
      <c r="L14" s="44">
        <f t="shared" si="1"/>
        <v>0.56519174041297937</v>
      </c>
      <c r="M14" s="43"/>
    </row>
    <row r="15" spans="1:13" ht="16" x14ac:dyDescent="0.2">
      <c r="A15" s="32" t="s">
        <v>36</v>
      </c>
      <c r="G15" s="37" t="s">
        <v>113</v>
      </c>
      <c r="H15" s="37">
        <v>8</v>
      </c>
      <c r="I15" s="37">
        <v>0</v>
      </c>
      <c r="J15" s="34">
        <f t="shared" si="0"/>
        <v>0</v>
      </c>
      <c r="K15" s="34">
        <f>C124</f>
        <v>710</v>
      </c>
      <c r="L15" s="40">
        <f t="shared" si="1"/>
        <v>0.83775811209439532</v>
      </c>
    </row>
    <row r="16" spans="1:13" ht="16" x14ac:dyDescent="0.2">
      <c r="A16" s="32" t="s">
        <v>37</v>
      </c>
      <c r="B16" s="32" t="s">
        <v>38</v>
      </c>
      <c r="G16" s="37" t="s">
        <v>114</v>
      </c>
      <c r="H16" s="37">
        <v>8</v>
      </c>
      <c r="I16" s="38">
        <v>0</v>
      </c>
      <c r="J16" s="34">
        <f t="shared" si="0"/>
        <v>0</v>
      </c>
      <c r="K16" s="34">
        <f>C132</f>
        <v>685</v>
      </c>
      <c r="L16" s="40">
        <f t="shared" si="1"/>
        <v>0.80825958702064893</v>
      </c>
    </row>
    <row r="17" spans="1:13" ht="16" x14ac:dyDescent="0.2">
      <c r="A17" s="32" t="s">
        <v>39</v>
      </c>
      <c r="B17" s="32" t="s">
        <v>47</v>
      </c>
      <c r="G17" s="37" t="s">
        <v>114</v>
      </c>
      <c r="H17" s="37">
        <v>8</v>
      </c>
      <c r="I17" s="39">
        <v>30</v>
      </c>
      <c r="J17" s="34">
        <f t="shared" si="0"/>
        <v>0.5</v>
      </c>
      <c r="K17" s="34">
        <f>C140</f>
        <v>441</v>
      </c>
      <c r="L17" s="54">
        <f t="shared" si="1"/>
        <v>0.52035398230088492</v>
      </c>
    </row>
    <row r="18" spans="1:13" ht="16" x14ac:dyDescent="0.2">
      <c r="G18" s="37" t="s">
        <v>114</v>
      </c>
      <c r="H18" s="37">
        <v>8</v>
      </c>
      <c r="I18" s="38">
        <v>60</v>
      </c>
      <c r="J18" s="34">
        <f t="shared" si="0"/>
        <v>1</v>
      </c>
      <c r="K18" s="34">
        <f>C148</f>
        <v>446</v>
      </c>
      <c r="L18" s="40">
        <f t="shared" si="1"/>
        <v>0.52625368731563427</v>
      </c>
    </row>
    <row r="19" spans="1:13" ht="16" x14ac:dyDescent="0.2">
      <c r="A19" s="32" t="s">
        <v>41</v>
      </c>
      <c r="B19" s="32" t="s">
        <v>42</v>
      </c>
      <c r="C19" s="32" t="s">
        <v>43</v>
      </c>
      <c r="D19" s="32" t="s">
        <v>44</v>
      </c>
      <c r="G19" s="37" t="s">
        <v>114</v>
      </c>
      <c r="H19" s="37">
        <v>8</v>
      </c>
      <c r="I19" s="38">
        <v>90</v>
      </c>
      <c r="J19" s="34">
        <f t="shared" si="0"/>
        <v>1.5</v>
      </c>
      <c r="K19" s="34">
        <f>C156</f>
        <v>447</v>
      </c>
      <c r="L19" s="40">
        <f t="shared" si="1"/>
        <v>0.52743362831858409</v>
      </c>
    </row>
    <row r="20" spans="1:13" ht="16" x14ac:dyDescent="0.2">
      <c r="A20" s="32" t="s">
        <v>45</v>
      </c>
      <c r="B20" s="32" t="s">
        <v>45</v>
      </c>
      <c r="C20" s="32">
        <v>841</v>
      </c>
      <c r="D20" s="32" t="s">
        <v>46</v>
      </c>
      <c r="G20" s="37" t="s">
        <v>114</v>
      </c>
      <c r="H20" s="37">
        <v>8</v>
      </c>
      <c r="I20" s="38">
        <v>120</v>
      </c>
      <c r="J20" s="34">
        <f t="shared" si="0"/>
        <v>2</v>
      </c>
      <c r="K20" s="34">
        <f>C164</f>
        <v>444</v>
      </c>
      <c r="L20" s="40">
        <f t="shared" si="1"/>
        <v>0.52389380530973451</v>
      </c>
    </row>
    <row r="21" spans="1:13" ht="16" x14ac:dyDescent="0.2">
      <c r="G21" s="41" t="s">
        <v>114</v>
      </c>
      <c r="H21" s="41">
        <v>8</v>
      </c>
      <c r="I21" s="42">
        <v>150</v>
      </c>
      <c r="J21" s="43">
        <f t="shared" si="0"/>
        <v>2.5</v>
      </c>
      <c r="K21" s="43">
        <f>C172</f>
        <v>436</v>
      </c>
      <c r="L21" s="44">
        <f t="shared" si="1"/>
        <v>0.51445427728613569</v>
      </c>
      <c r="M21" s="43"/>
    </row>
    <row r="22" spans="1:13" ht="16" x14ac:dyDescent="0.2">
      <c r="A22" s="32" t="s">
        <v>35</v>
      </c>
      <c r="B22" s="33">
        <v>44358</v>
      </c>
      <c r="K22" s="35" t="s">
        <v>107</v>
      </c>
      <c r="L22" s="30">
        <f>Summary!E14</f>
        <v>826.5</v>
      </c>
    </row>
    <row r="23" spans="1:13" ht="16" x14ac:dyDescent="0.2">
      <c r="A23" s="32" t="s">
        <v>36</v>
      </c>
      <c r="G23" s="37" t="s">
        <v>113</v>
      </c>
      <c r="H23" s="37">
        <v>6</v>
      </c>
      <c r="I23" s="37">
        <v>0</v>
      </c>
      <c r="J23" s="34">
        <f t="shared" ref="J23:J30" si="2">I23/60</f>
        <v>0</v>
      </c>
      <c r="K23" s="34">
        <f>C196</f>
        <v>839</v>
      </c>
      <c r="L23" s="40">
        <f>K23/$L$22</f>
        <v>1.0151240169388989</v>
      </c>
    </row>
    <row r="24" spans="1:13" ht="16" x14ac:dyDescent="0.2">
      <c r="A24" s="32" t="s">
        <v>37</v>
      </c>
      <c r="B24" s="32" t="s">
        <v>38</v>
      </c>
      <c r="G24" s="37" t="s">
        <v>114</v>
      </c>
      <c r="H24" s="37">
        <v>6</v>
      </c>
      <c r="I24" s="38">
        <v>0</v>
      </c>
      <c r="J24" s="34">
        <f t="shared" si="2"/>
        <v>0</v>
      </c>
      <c r="K24" s="34">
        <f>C204</f>
        <v>654</v>
      </c>
      <c r="L24" s="40">
        <f t="shared" ref="L24:L30" si="3">K24/$L$22</f>
        <v>0.79128856624319421</v>
      </c>
    </row>
    <row r="25" spans="1:13" ht="16" x14ac:dyDescent="0.2">
      <c r="A25" s="32" t="s">
        <v>39</v>
      </c>
      <c r="B25" s="32" t="s">
        <v>48</v>
      </c>
      <c r="G25" s="37" t="s">
        <v>114</v>
      </c>
      <c r="H25" s="37">
        <v>6</v>
      </c>
      <c r="I25" s="38">
        <v>30</v>
      </c>
      <c r="J25" s="34">
        <f t="shared" si="2"/>
        <v>0.5</v>
      </c>
      <c r="K25" s="34">
        <f>C212</f>
        <v>465</v>
      </c>
      <c r="L25" s="40">
        <f t="shared" si="3"/>
        <v>0.56261343012704179</v>
      </c>
    </row>
    <row r="26" spans="1:13" ht="16" x14ac:dyDescent="0.2">
      <c r="G26" s="37" t="s">
        <v>114</v>
      </c>
      <c r="H26" s="37">
        <v>6</v>
      </c>
      <c r="I26" s="38">
        <v>60</v>
      </c>
      <c r="J26" s="34">
        <f t="shared" si="2"/>
        <v>1</v>
      </c>
      <c r="K26" s="34">
        <f>C220</f>
        <v>460</v>
      </c>
      <c r="L26" s="40">
        <f t="shared" si="3"/>
        <v>0.55656382335148213</v>
      </c>
    </row>
    <row r="27" spans="1:13" ht="16" x14ac:dyDescent="0.2">
      <c r="A27" s="32" t="s">
        <v>41</v>
      </c>
      <c r="B27" s="32" t="s">
        <v>42</v>
      </c>
      <c r="C27" s="32" t="s">
        <v>43</v>
      </c>
      <c r="D27" s="32" t="s">
        <v>44</v>
      </c>
      <c r="G27" s="37" t="s">
        <v>114</v>
      </c>
      <c r="H27" s="37">
        <v>6</v>
      </c>
      <c r="I27" s="39">
        <v>90</v>
      </c>
      <c r="J27" s="34">
        <f t="shared" si="2"/>
        <v>1.5</v>
      </c>
      <c r="K27" s="34">
        <f>C228</f>
        <v>439</v>
      </c>
      <c r="L27" s="54">
        <f t="shared" si="3"/>
        <v>0.53115547489413184</v>
      </c>
    </row>
    <row r="28" spans="1:13" ht="16" x14ac:dyDescent="0.2">
      <c r="A28" s="32" t="s">
        <v>45</v>
      </c>
      <c r="B28" s="32" t="s">
        <v>45</v>
      </c>
      <c r="C28" s="32">
        <v>796</v>
      </c>
      <c r="D28" s="32" t="s">
        <v>46</v>
      </c>
      <c r="G28" s="37" t="s">
        <v>114</v>
      </c>
      <c r="H28" s="37">
        <v>6</v>
      </c>
      <c r="I28" s="38">
        <v>120</v>
      </c>
      <c r="J28" s="34">
        <f t="shared" si="2"/>
        <v>2</v>
      </c>
      <c r="K28" s="34">
        <f>C236</f>
        <v>482</v>
      </c>
      <c r="L28" s="40">
        <f t="shared" si="3"/>
        <v>0.58318209316394432</v>
      </c>
    </row>
    <row r="29" spans="1:13" ht="16" x14ac:dyDescent="0.2">
      <c r="G29" s="37" t="s">
        <v>114</v>
      </c>
      <c r="H29" s="37">
        <v>6</v>
      </c>
      <c r="I29" s="38">
        <v>150</v>
      </c>
      <c r="J29" s="34">
        <f t="shared" si="2"/>
        <v>2.5</v>
      </c>
      <c r="K29" s="34">
        <f>C244</f>
        <v>443</v>
      </c>
      <c r="L29" s="40">
        <f t="shared" si="3"/>
        <v>0.5359951603145795</v>
      </c>
    </row>
    <row r="30" spans="1:13" ht="16" x14ac:dyDescent="0.2">
      <c r="A30" s="32" t="s">
        <v>35</v>
      </c>
      <c r="B30" s="33">
        <v>44358</v>
      </c>
      <c r="G30" s="37" t="s">
        <v>114</v>
      </c>
      <c r="H30" s="37">
        <v>6</v>
      </c>
      <c r="I30" s="38">
        <v>180</v>
      </c>
      <c r="J30" s="34">
        <f t="shared" si="2"/>
        <v>3</v>
      </c>
      <c r="K30" s="34">
        <f>C252</f>
        <v>435</v>
      </c>
      <c r="L30" s="40">
        <f t="shared" si="3"/>
        <v>0.52631578947368418</v>
      </c>
    </row>
    <row r="31" spans="1:13" x14ac:dyDescent="0.2">
      <c r="A31" s="32" t="s">
        <v>36</v>
      </c>
    </row>
    <row r="32" spans="1:13" x14ac:dyDescent="0.2">
      <c r="A32" s="32" t="s">
        <v>37</v>
      </c>
      <c r="B32" s="32" t="s">
        <v>38</v>
      </c>
    </row>
    <row r="33" spans="1:4" x14ac:dyDescent="0.2">
      <c r="A33" s="32" t="s">
        <v>39</v>
      </c>
      <c r="B33" s="32" t="s">
        <v>49</v>
      </c>
    </row>
    <row r="35" spans="1:4" x14ac:dyDescent="0.2">
      <c r="A35" s="32" t="s">
        <v>41</v>
      </c>
      <c r="B35" s="32" t="s">
        <v>42</v>
      </c>
      <c r="C35" s="32" t="s">
        <v>43</v>
      </c>
      <c r="D35" s="32" t="s">
        <v>44</v>
      </c>
    </row>
    <row r="36" spans="1:4" x14ac:dyDescent="0.2">
      <c r="A36" s="32" t="s">
        <v>45</v>
      </c>
      <c r="B36" s="32" t="s">
        <v>45</v>
      </c>
      <c r="C36" s="32">
        <v>816</v>
      </c>
      <c r="D36" s="32" t="s">
        <v>46</v>
      </c>
    </row>
    <row r="38" spans="1:4" x14ac:dyDescent="0.2">
      <c r="A38" s="32" t="s">
        <v>35</v>
      </c>
      <c r="B38" s="33">
        <v>44358</v>
      </c>
    </row>
    <row r="39" spans="1:4" x14ac:dyDescent="0.2">
      <c r="A39" s="32" t="s">
        <v>36</v>
      </c>
    </row>
    <row r="40" spans="1:4" x14ac:dyDescent="0.2">
      <c r="A40" s="32" t="s">
        <v>37</v>
      </c>
      <c r="B40" s="32" t="s">
        <v>38</v>
      </c>
    </row>
    <row r="41" spans="1:4" x14ac:dyDescent="0.2">
      <c r="A41" s="32" t="s">
        <v>39</v>
      </c>
      <c r="B41" s="32" t="s">
        <v>50</v>
      </c>
    </row>
    <row r="43" spans="1:4" x14ac:dyDescent="0.2">
      <c r="A43" s="32" t="s">
        <v>41</v>
      </c>
      <c r="B43" s="32" t="s">
        <v>42</v>
      </c>
      <c r="C43" s="32" t="s">
        <v>43</v>
      </c>
      <c r="D43" s="32" t="s">
        <v>44</v>
      </c>
    </row>
    <row r="44" spans="1:4" x14ac:dyDescent="0.2">
      <c r="A44" s="32" t="s">
        <v>45</v>
      </c>
      <c r="B44" s="32" t="s">
        <v>45</v>
      </c>
      <c r="C44" s="32">
        <v>815</v>
      </c>
      <c r="D44" s="32" t="s">
        <v>46</v>
      </c>
    </row>
    <row r="46" spans="1:4" x14ac:dyDescent="0.2">
      <c r="A46" s="32" t="s">
        <v>35</v>
      </c>
      <c r="B46" s="33">
        <v>44358</v>
      </c>
    </row>
    <row r="47" spans="1:4" x14ac:dyDescent="0.2">
      <c r="A47" s="32" t="s">
        <v>36</v>
      </c>
    </row>
    <row r="48" spans="1:4" x14ac:dyDescent="0.2">
      <c r="A48" s="32" t="s">
        <v>37</v>
      </c>
      <c r="B48" s="32" t="s">
        <v>38</v>
      </c>
    </row>
    <row r="49" spans="1:4" x14ac:dyDescent="0.2">
      <c r="A49" s="32" t="s">
        <v>39</v>
      </c>
      <c r="B49" s="32" t="s">
        <v>51</v>
      </c>
    </row>
    <row r="51" spans="1:4" x14ac:dyDescent="0.2">
      <c r="A51" s="32" t="s">
        <v>41</v>
      </c>
      <c r="B51" s="32" t="s">
        <v>42</v>
      </c>
      <c r="C51" s="32" t="s">
        <v>43</v>
      </c>
      <c r="D51" s="32" t="s">
        <v>44</v>
      </c>
    </row>
    <row r="52" spans="1:4" x14ac:dyDescent="0.2">
      <c r="A52" s="32" t="s">
        <v>45</v>
      </c>
      <c r="B52" s="32" t="s">
        <v>45</v>
      </c>
      <c r="C52" s="32">
        <v>716</v>
      </c>
      <c r="D52" s="32" t="s">
        <v>46</v>
      </c>
    </row>
    <row r="54" spans="1:4" x14ac:dyDescent="0.2">
      <c r="A54" s="32" t="s">
        <v>35</v>
      </c>
      <c r="B54" s="33">
        <v>44358</v>
      </c>
    </row>
    <row r="55" spans="1:4" x14ac:dyDescent="0.2">
      <c r="A55" s="32" t="s">
        <v>36</v>
      </c>
    </row>
    <row r="56" spans="1:4" x14ac:dyDescent="0.2">
      <c r="A56" s="32" t="s">
        <v>37</v>
      </c>
      <c r="B56" s="32" t="s">
        <v>38</v>
      </c>
    </row>
    <row r="57" spans="1:4" x14ac:dyDescent="0.2">
      <c r="A57" s="32" t="s">
        <v>39</v>
      </c>
      <c r="B57" s="32" t="s">
        <v>52</v>
      </c>
    </row>
    <row r="59" spans="1:4" x14ac:dyDescent="0.2">
      <c r="A59" s="32" t="s">
        <v>41</v>
      </c>
      <c r="B59" s="32" t="s">
        <v>42</v>
      </c>
      <c r="C59" s="32" t="s">
        <v>43</v>
      </c>
      <c r="D59" s="32" t="s">
        <v>44</v>
      </c>
    </row>
    <row r="60" spans="1:4" x14ac:dyDescent="0.2">
      <c r="A60" s="32" t="s">
        <v>45</v>
      </c>
      <c r="B60" s="32" t="s">
        <v>45</v>
      </c>
      <c r="C60" s="32">
        <v>465</v>
      </c>
      <c r="D60" s="32" t="s">
        <v>46</v>
      </c>
    </row>
    <row r="62" spans="1:4" x14ac:dyDescent="0.2">
      <c r="A62" s="32" t="s">
        <v>35</v>
      </c>
      <c r="B62" s="33">
        <v>44358</v>
      </c>
    </row>
    <row r="63" spans="1:4" x14ac:dyDescent="0.2">
      <c r="A63" s="32" t="s">
        <v>36</v>
      </c>
    </row>
    <row r="64" spans="1:4" x14ac:dyDescent="0.2">
      <c r="A64" s="32" t="s">
        <v>37</v>
      </c>
      <c r="B64" s="32" t="s">
        <v>38</v>
      </c>
    </row>
    <row r="65" spans="1:4" x14ac:dyDescent="0.2">
      <c r="A65" s="32" t="s">
        <v>39</v>
      </c>
      <c r="B65" s="32" t="s">
        <v>53</v>
      </c>
    </row>
    <row r="67" spans="1:4" x14ac:dyDescent="0.2">
      <c r="A67" s="32" t="s">
        <v>41</v>
      </c>
      <c r="B67" s="32" t="s">
        <v>42</v>
      </c>
      <c r="C67" s="32" t="s">
        <v>43</v>
      </c>
      <c r="D67" s="32" t="s">
        <v>44</v>
      </c>
    </row>
    <row r="68" spans="1:4" x14ac:dyDescent="0.2">
      <c r="A68" s="32" t="s">
        <v>45</v>
      </c>
      <c r="B68" s="32" t="s">
        <v>45</v>
      </c>
      <c r="C68" s="32">
        <v>453</v>
      </c>
      <c r="D68" s="32" t="s">
        <v>46</v>
      </c>
    </row>
    <row r="70" spans="1:4" x14ac:dyDescent="0.2">
      <c r="A70" s="32" t="s">
        <v>35</v>
      </c>
      <c r="B70" s="33">
        <v>44358</v>
      </c>
    </row>
    <row r="71" spans="1:4" x14ac:dyDescent="0.2">
      <c r="A71" s="32" t="s">
        <v>36</v>
      </c>
    </row>
    <row r="72" spans="1:4" x14ac:dyDescent="0.2">
      <c r="A72" s="32" t="s">
        <v>37</v>
      </c>
      <c r="B72" s="32" t="s">
        <v>38</v>
      </c>
    </row>
    <row r="73" spans="1:4" x14ac:dyDescent="0.2">
      <c r="A73" s="32" t="s">
        <v>39</v>
      </c>
      <c r="B73" s="32" t="s">
        <v>54</v>
      </c>
    </row>
    <row r="75" spans="1:4" x14ac:dyDescent="0.2">
      <c r="A75" s="32" t="s">
        <v>41</v>
      </c>
      <c r="B75" s="32" t="s">
        <v>42</v>
      </c>
      <c r="C75" s="32" t="s">
        <v>43</v>
      </c>
      <c r="D75" s="32" t="s">
        <v>44</v>
      </c>
    </row>
    <row r="76" spans="1:4" x14ac:dyDescent="0.2">
      <c r="A76" s="32" t="s">
        <v>45</v>
      </c>
      <c r="B76" s="32" t="s">
        <v>45</v>
      </c>
      <c r="C76" s="32">
        <v>453</v>
      </c>
      <c r="D76" s="32" t="s">
        <v>46</v>
      </c>
    </row>
    <row r="78" spans="1:4" x14ac:dyDescent="0.2">
      <c r="A78" s="32" t="s">
        <v>35</v>
      </c>
      <c r="B78" s="33">
        <v>44358</v>
      </c>
    </row>
    <row r="79" spans="1:4" x14ac:dyDescent="0.2">
      <c r="A79" s="32" t="s">
        <v>36</v>
      </c>
    </row>
    <row r="80" spans="1:4" x14ac:dyDescent="0.2">
      <c r="A80" s="32" t="s">
        <v>37</v>
      </c>
      <c r="B80" s="32" t="s">
        <v>38</v>
      </c>
    </row>
    <row r="81" spans="1:4" x14ac:dyDescent="0.2">
      <c r="A81" s="32" t="s">
        <v>39</v>
      </c>
      <c r="B81" s="32" t="s">
        <v>55</v>
      </c>
    </row>
    <row r="83" spans="1:4" x14ac:dyDescent="0.2">
      <c r="A83" s="32" t="s">
        <v>41</v>
      </c>
      <c r="B83" s="32" t="s">
        <v>42</v>
      </c>
      <c r="C83" s="32" t="s">
        <v>43</v>
      </c>
      <c r="D83" s="32" t="s">
        <v>44</v>
      </c>
    </row>
    <row r="84" spans="1:4" x14ac:dyDescent="0.2">
      <c r="A84" s="32" t="s">
        <v>45</v>
      </c>
      <c r="B84" s="32" t="s">
        <v>45</v>
      </c>
      <c r="C84" s="32">
        <v>456</v>
      </c>
      <c r="D84" s="32" t="s">
        <v>46</v>
      </c>
    </row>
    <row r="86" spans="1:4" x14ac:dyDescent="0.2">
      <c r="A86" s="32" t="s">
        <v>35</v>
      </c>
      <c r="B86" s="33">
        <v>44358</v>
      </c>
    </row>
    <row r="87" spans="1:4" x14ac:dyDescent="0.2">
      <c r="A87" s="32" t="s">
        <v>36</v>
      </c>
    </row>
    <row r="88" spans="1:4" x14ac:dyDescent="0.2">
      <c r="A88" s="32" t="s">
        <v>37</v>
      </c>
      <c r="B88" s="32" t="s">
        <v>38</v>
      </c>
    </row>
    <row r="89" spans="1:4" x14ac:dyDescent="0.2">
      <c r="A89" s="32" t="s">
        <v>39</v>
      </c>
      <c r="B89" s="32" t="s">
        <v>56</v>
      </c>
    </row>
    <row r="91" spans="1:4" x14ac:dyDescent="0.2">
      <c r="A91" s="32" t="s">
        <v>41</v>
      </c>
      <c r="B91" s="32" t="s">
        <v>42</v>
      </c>
      <c r="C91" s="32" t="s">
        <v>43</v>
      </c>
      <c r="D91" s="32" t="s">
        <v>44</v>
      </c>
    </row>
    <row r="92" spans="1:4" x14ac:dyDescent="0.2">
      <c r="A92" s="32" t="s">
        <v>45</v>
      </c>
      <c r="B92" s="32" t="s">
        <v>45</v>
      </c>
      <c r="C92" s="32">
        <v>480</v>
      </c>
      <c r="D92" s="32" t="s">
        <v>46</v>
      </c>
    </row>
    <row r="94" spans="1:4" x14ac:dyDescent="0.2">
      <c r="A94" s="32" t="s">
        <v>35</v>
      </c>
      <c r="B94" s="33">
        <v>44358</v>
      </c>
    </row>
    <row r="95" spans="1:4" x14ac:dyDescent="0.2">
      <c r="A95" s="32" t="s">
        <v>36</v>
      </c>
    </row>
    <row r="96" spans="1:4" x14ac:dyDescent="0.2">
      <c r="A96" s="32" t="s">
        <v>37</v>
      </c>
      <c r="B96" s="32" t="s">
        <v>38</v>
      </c>
    </row>
    <row r="97" spans="1:4" x14ac:dyDescent="0.2">
      <c r="A97" s="32" t="s">
        <v>39</v>
      </c>
      <c r="B97" s="32" t="s">
        <v>57</v>
      </c>
    </row>
    <row r="99" spans="1:4" x14ac:dyDescent="0.2">
      <c r="A99" s="32" t="s">
        <v>41</v>
      </c>
      <c r="B99" s="32" t="s">
        <v>42</v>
      </c>
      <c r="C99" s="32" t="s">
        <v>43</v>
      </c>
      <c r="D99" s="32" t="s">
        <v>44</v>
      </c>
    </row>
    <row r="100" spans="1:4" x14ac:dyDescent="0.2">
      <c r="A100" s="32" t="s">
        <v>45</v>
      </c>
      <c r="B100" s="32" t="s">
        <v>45</v>
      </c>
      <c r="C100" s="32">
        <v>476</v>
      </c>
      <c r="D100" s="32" t="s">
        <v>46</v>
      </c>
    </row>
    <row r="102" spans="1:4" x14ac:dyDescent="0.2">
      <c r="A102" s="32" t="s">
        <v>35</v>
      </c>
      <c r="B102" s="33">
        <v>44358</v>
      </c>
    </row>
    <row r="103" spans="1:4" x14ac:dyDescent="0.2">
      <c r="A103" s="32" t="s">
        <v>36</v>
      </c>
    </row>
    <row r="104" spans="1:4" x14ac:dyDescent="0.2">
      <c r="A104" s="32" t="s">
        <v>37</v>
      </c>
      <c r="B104" s="32" t="s">
        <v>38</v>
      </c>
    </row>
    <row r="105" spans="1:4" x14ac:dyDescent="0.2">
      <c r="A105" s="32" t="s">
        <v>39</v>
      </c>
      <c r="B105" s="32" t="s">
        <v>58</v>
      </c>
    </row>
    <row r="107" spans="1:4" x14ac:dyDescent="0.2">
      <c r="A107" s="32" t="s">
        <v>41</v>
      </c>
      <c r="B107" s="32" t="s">
        <v>42</v>
      </c>
      <c r="C107" s="32" t="s">
        <v>43</v>
      </c>
      <c r="D107" s="32" t="s">
        <v>44</v>
      </c>
    </row>
    <row r="108" spans="1:4" x14ac:dyDescent="0.2">
      <c r="A108" s="32" t="s">
        <v>45</v>
      </c>
      <c r="B108" s="32" t="s">
        <v>45</v>
      </c>
      <c r="C108" s="32">
        <v>488</v>
      </c>
      <c r="D108" s="32" t="s">
        <v>46</v>
      </c>
    </row>
    <row r="110" spans="1:4" x14ac:dyDescent="0.2">
      <c r="A110" s="32" t="s">
        <v>35</v>
      </c>
      <c r="B110" s="33">
        <v>44358</v>
      </c>
    </row>
    <row r="111" spans="1:4" x14ac:dyDescent="0.2">
      <c r="A111" s="32" t="s">
        <v>36</v>
      </c>
    </row>
    <row r="112" spans="1:4" x14ac:dyDescent="0.2">
      <c r="A112" s="32" t="s">
        <v>37</v>
      </c>
      <c r="B112" s="32" t="s">
        <v>38</v>
      </c>
    </row>
    <row r="113" spans="1:4" x14ac:dyDescent="0.2">
      <c r="A113" s="32" t="s">
        <v>39</v>
      </c>
      <c r="B113" s="32" t="s">
        <v>59</v>
      </c>
    </row>
    <row r="115" spans="1:4" x14ac:dyDescent="0.2">
      <c r="A115" s="32" t="s">
        <v>41</v>
      </c>
      <c r="B115" s="32" t="s">
        <v>42</v>
      </c>
      <c r="C115" s="32" t="s">
        <v>43</v>
      </c>
      <c r="D115" s="32" t="s">
        <v>44</v>
      </c>
    </row>
    <row r="116" spans="1:4" x14ac:dyDescent="0.2">
      <c r="A116" s="32" t="s">
        <v>45</v>
      </c>
      <c r="B116" s="32" t="s">
        <v>45</v>
      </c>
      <c r="C116" s="32">
        <v>479</v>
      </c>
      <c r="D116" s="32" t="s">
        <v>46</v>
      </c>
    </row>
    <row r="118" spans="1:4" x14ac:dyDescent="0.2">
      <c r="A118" s="32" t="s">
        <v>35</v>
      </c>
      <c r="B118" s="33">
        <v>44358</v>
      </c>
    </row>
    <row r="119" spans="1:4" x14ac:dyDescent="0.2">
      <c r="A119" s="32" t="s">
        <v>36</v>
      </c>
    </row>
    <row r="120" spans="1:4" x14ac:dyDescent="0.2">
      <c r="A120" s="32" t="s">
        <v>37</v>
      </c>
      <c r="B120" s="32" t="s">
        <v>38</v>
      </c>
    </row>
    <row r="121" spans="1:4" x14ac:dyDescent="0.2">
      <c r="A121" s="32" t="s">
        <v>39</v>
      </c>
      <c r="B121" s="32" t="s">
        <v>60</v>
      </c>
    </row>
    <row r="123" spans="1:4" x14ac:dyDescent="0.2">
      <c r="A123" s="32" t="s">
        <v>41</v>
      </c>
      <c r="B123" s="32" t="s">
        <v>42</v>
      </c>
      <c r="C123" s="32" t="s">
        <v>43</v>
      </c>
      <c r="D123" s="32" t="s">
        <v>44</v>
      </c>
    </row>
    <row r="124" spans="1:4" x14ac:dyDescent="0.2">
      <c r="A124" s="32" t="s">
        <v>45</v>
      </c>
      <c r="B124" s="32" t="s">
        <v>45</v>
      </c>
      <c r="C124" s="32">
        <v>710</v>
      </c>
      <c r="D124" s="32" t="s">
        <v>46</v>
      </c>
    </row>
    <row r="126" spans="1:4" x14ac:dyDescent="0.2">
      <c r="A126" s="32" t="s">
        <v>35</v>
      </c>
      <c r="B126" s="33">
        <v>44358</v>
      </c>
    </row>
    <row r="127" spans="1:4" x14ac:dyDescent="0.2">
      <c r="A127" s="32" t="s">
        <v>36</v>
      </c>
    </row>
    <row r="128" spans="1:4" x14ac:dyDescent="0.2">
      <c r="A128" s="32" t="s">
        <v>37</v>
      </c>
      <c r="B128" s="32" t="s">
        <v>38</v>
      </c>
    </row>
    <row r="129" spans="1:4" x14ac:dyDescent="0.2">
      <c r="A129" s="32" t="s">
        <v>39</v>
      </c>
      <c r="B129" s="32" t="s">
        <v>61</v>
      </c>
    </row>
    <row r="131" spans="1:4" x14ac:dyDescent="0.2">
      <c r="A131" s="32" t="s">
        <v>41</v>
      </c>
      <c r="B131" s="32" t="s">
        <v>42</v>
      </c>
      <c r="C131" s="32" t="s">
        <v>43</v>
      </c>
      <c r="D131" s="32" t="s">
        <v>44</v>
      </c>
    </row>
    <row r="132" spans="1:4" x14ac:dyDescent="0.2">
      <c r="A132" s="32" t="s">
        <v>45</v>
      </c>
      <c r="B132" s="32" t="s">
        <v>45</v>
      </c>
      <c r="C132" s="32">
        <v>685</v>
      </c>
      <c r="D132" s="32" t="s">
        <v>46</v>
      </c>
    </row>
    <row r="134" spans="1:4" x14ac:dyDescent="0.2">
      <c r="A134" s="32" t="s">
        <v>35</v>
      </c>
      <c r="B134" s="33">
        <v>44358</v>
      </c>
    </row>
    <row r="135" spans="1:4" x14ac:dyDescent="0.2">
      <c r="A135" s="32" t="s">
        <v>36</v>
      </c>
    </row>
    <row r="136" spans="1:4" x14ac:dyDescent="0.2">
      <c r="A136" s="32" t="s">
        <v>37</v>
      </c>
      <c r="B136" s="32" t="s">
        <v>38</v>
      </c>
    </row>
    <row r="137" spans="1:4" x14ac:dyDescent="0.2">
      <c r="A137" s="32" t="s">
        <v>39</v>
      </c>
      <c r="B137" s="32" t="s">
        <v>62</v>
      </c>
    </row>
    <row r="139" spans="1:4" x14ac:dyDescent="0.2">
      <c r="A139" s="32" t="s">
        <v>41</v>
      </c>
      <c r="B139" s="32" t="s">
        <v>42</v>
      </c>
      <c r="C139" s="32" t="s">
        <v>43</v>
      </c>
      <c r="D139" s="32" t="s">
        <v>44</v>
      </c>
    </row>
    <row r="140" spans="1:4" x14ac:dyDescent="0.2">
      <c r="A140" s="32" t="s">
        <v>45</v>
      </c>
      <c r="B140" s="32" t="s">
        <v>45</v>
      </c>
      <c r="C140" s="32">
        <v>441</v>
      </c>
      <c r="D140" s="32" t="s">
        <v>46</v>
      </c>
    </row>
    <row r="142" spans="1:4" x14ac:dyDescent="0.2">
      <c r="A142" s="32" t="s">
        <v>35</v>
      </c>
      <c r="B142" s="33">
        <v>44358</v>
      </c>
    </row>
    <row r="143" spans="1:4" x14ac:dyDescent="0.2">
      <c r="A143" s="32" t="s">
        <v>36</v>
      </c>
    </row>
    <row r="144" spans="1:4" x14ac:dyDescent="0.2">
      <c r="A144" s="32" t="s">
        <v>37</v>
      </c>
      <c r="B144" s="32" t="s">
        <v>38</v>
      </c>
    </row>
    <row r="145" spans="1:4" x14ac:dyDescent="0.2">
      <c r="A145" s="32" t="s">
        <v>39</v>
      </c>
      <c r="B145" s="32" t="s">
        <v>63</v>
      </c>
    </row>
    <row r="147" spans="1:4" x14ac:dyDescent="0.2">
      <c r="A147" s="32" t="s">
        <v>41</v>
      </c>
      <c r="B147" s="32" t="s">
        <v>42</v>
      </c>
      <c r="C147" s="32" t="s">
        <v>43</v>
      </c>
      <c r="D147" s="32" t="s">
        <v>44</v>
      </c>
    </row>
    <row r="148" spans="1:4" x14ac:dyDescent="0.2">
      <c r="A148" s="32" t="s">
        <v>45</v>
      </c>
      <c r="B148" s="32" t="s">
        <v>45</v>
      </c>
      <c r="C148" s="32">
        <v>446</v>
      </c>
      <c r="D148" s="32" t="s">
        <v>46</v>
      </c>
    </row>
    <row r="150" spans="1:4" x14ac:dyDescent="0.2">
      <c r="A150" s="32" t="s">
        <v>35</v>
      </c>
      <c r="B150" s="33">
        <v>44358</v>
      </c>
    </row>
    <row r="151" spans="1:4" x14ac:dyDescent="0.2">
      <c r="A151" s="32" t="s">
        <v>36</v>
      </c>
    </row>
    <row r="152" spans="1:4" x14ac:dyDescent="0.2">
      <c r="A152" s="32" t="s">
        <v>37</v>
      </c>
      <c r="B152" s="32" t="s">
        <v>38</v>
      </c>
    </row>
    <row r="153" spans="1:4" x14ac:dyDescent="0.2">
      <c r="A153" s="32" t="s">
        <v>39</v>
      </c>
      <c r="B153" s="32" t="s">
        <v>64</v>
      </c>
    </row>
    <row r="155" spans="1:4" x14ac:dyDescent="0.2">
      <c r="A155" s="32" t="s">
        <v>41</v>
      </c>
      <c r="B155" s="32" t="s">
        <v>42</v>
      </c>
      <c r="C155" s="32" t="s">
        <v>43</v>
      </c>
      <c r="D155" s="32" t="s">
        <v>44</v>
      </c>
    </row>
    <row r="156" spans="1:4" x14ac:dyDescent="0.2">
      <c r="A156" s="32" t="s">
        <v>45</v>
      </c>
      <c r="B156" s="32" t="s">
        <v>45</v>
      </c>
      <c r="C156" s="32">
        <v>447</v>
      </c>
      <c r="D156" s="32" t="s">
        <v>46</v>
      </c>
    </row>
    <row r="158" spans="1:4" x14ac:dyDescent="0.2">
      <c r="A158" s="32" t="s">
        <v>35</v>
      </c>
      <c r="B158" s="33">
        <v>44358</v>
      </c>
    </row>
    <row r="159" spans="1:4" x14ac:dyDescent="0.2">
      <c r="A159" s="32" t="s">
        <v>36</v>
      </c>
    </row>
    <row r="160" spans="1:4" x14ac:dyDescent="0.2">
      <c r="A160" s="32" t="s">
        <v>37</v>
      </c>
      <c r="B160" s="32" t="s">
        <v>38</v>
      </c>
    </row>
    <row r="161" spans="1:4" x14ac:dyDescent="0.2">
      <c r="A161" s="32" t="s">
        <v>39</v>
      </c>
      <c r="B161" s="32" t="s">
        <v>65</v>
      </c>
    </row>
    <row r="163" spans="1:4" x14ac:dyDescent="0.2">
      <c r="A163" s="32" t="s">
        <v>41</v>
      </c>
      <c r="B163" s="32" t="s">
        <v>42</v>
      </c>
      <c r="C163" s="32" t="s">
        <v>43</v>
      </c>
      <c r="D163" s="32" t="s">
        <v>44</v>
      </c>
    </row>
    <row r="164" spans="1:4" x14ac:dyDescent="0.2">
      <c r="A164" s="32" t="s">
        <v>45</v>
      </c>
      <c r="B164" s="32" t="s">
        <v>45</v>
      </c>
      <c r="C164" s="32">
        <v>444</v>
      </c>
      <c r="D164" s="32" t="s">
        <v>46</v>
      </c>
    </row>
    <row r="166" spans="1:4" x14ac:dyDescent="0.2">
      <c r="A166" s="32" t="s">
        <v>35</v>
      </c>
      <c r="B166" s="33">
        <v>44358</v>
      </c>
    </row>
    <row r="167" spans="1:4" x14ac:dyDescent="0.2">
      <c r="A167" s="32" t="s">
        <v>36</v>
      </c>
    </row>
    <row r="168" spans="1:4" x14ac:dyDescent="0.2">
      <c r="A168" s="32" t="s">
        <v>37</v>
      </c>
      <c r="B168" s="32" t="s">
        <v>38</v>
      </c>
    </row>
    <row r="169" spans="1:4" x14ac:dyDescent="0.2">
      <c r="A169" s="32" t="s">
        <v>39</v>
      </c>
      <c r="B169" s="32" t="s">
        <v>66</v>
      </c>
    </row>
    <row r="171" spans="1:4" x14ac:dyDescent="0.2">
      <c r="A171" s="32" t="s">
        <v>41</v>
      </c>
      <c r="B171" s="32" t="s">
        <v>42</v>
      </c>
      <c r="C171" s="32" t="s">
        <v>43</v>
      </c>
      <c r="D171" s="32" t="s">
        <v>44</v>
      </c>
    </row>
    <row r="172" spans="1:4" x14ac:dyDescent="0.2">
      <c r="A172" s="32" t="s">
        <v>45</v>
      </c>
      <c r="B172" s="32" t="s">
        <v>45</v>
      </c>
      <c r="C172" s="32">
        <v>436</v>
      </c>
      <c r="D172" s="32" t="s">
        <v>46</v>
      </c>
    </row>
    <row r="174" spans="1:4" x14ac:dyDescent="0.2">
      <c r="A174" s="32" t="s">
        <v>35</v>
      </c>
      <c r="B174" s="33">
        <v>44358</v>
      </c>
    </row>
    <row r="175" spans="1:4" x14ac:dyDescent="0.2">
      <c r="A175" s="32" t="s">
        <v>36</v>
      </c>
    </row>
    <row r="176" spans="1:4" x14ac:dyDescent="0.2">
      <c r="A176" s="32" t="s">
        <v>37</v>
      </c>
      <c r="B176" s="32" t="s">
        <v>38</v>
      </c>
    </row>
    <row r="177" spans="1:4" x14ac:dyDescent="0.2">
      <c r="A177" s="32" t="s">
        <v>39</v>
      </c>
      <c r="B177" s="32" t="s">
        <v>67</v>
      </c>
    </row>
    <row r="179" spans="1:4" x14ac:dyDescent="0.2">
      <c r="A179" s="32" t="s">
        <v>41</v>
      </c>
      <c r="B179" s="32" t="s">
        <v>42</v>
      </c>
      <c r="C179" s="32" t="s">
        <v>43</v>
      </c>
      <c r="D179" s="32" t="s">
        <v>44</v>
      </c>
    </row>
    <row r="180" spans="1:4" x14ac:dyDescent="0.2">
      <c r="A180" s="32" t="s">
        <v>45</v>
      </c>
      <c r="B180" s="32" t="s">
        <v>45</v>
      </c>
      <c r="C180" s="32">
        <v>836</v>
      </c>
      <c r="D180" s="32" t="s">
        <v>46</v>
      </c>
    </row>
    <row r="182" spans="1:4" x14ac:dyDescent="0.2">
      <c r="A182" s="32" t="s">
        <v>35</v>
      </c>
      <c r="B182" s="33">
        <v>44358</v>
      </c>
    </row>
    <row r="183" spans="1:4" x14ac:dyDescent="0.2">
      <c r="A183" s="32" t="s">
        <v>36</v>
      </c>
    </row>
    <row r="184" spans="1:4" x14ac:dyDescent="0.2">
      <c r="A184" s="32" t="s">
        <v>37</v>
      </c>
      <c r="B184" s="32" t="s">
        <v>38</v>
      </c>
    </row>
    <row r="185" spans="1:4" x14ac:dyDescent="0.2">
      <c r="A185" s="32" t="s">
        <v>39</v>
      </c>
      <c r="B185" s="32" t="s">
        <v>68</v>
      </c>
    </row>
    <row r="187" spans="1:4" x14ac:dyDescent="0.2">
      <c r="A187" s="32" t="s">
        <v>41</v>
      </c>
      <c r="B187" s="32" t="s">
        <v>42</v>
      </c>
      <c r="C187" s="32" t="s">
        <v>43</v>
      </c>
      <c r="D187" s="32" t="s">
        <v>44</v>
      </c>
    </row>
    <row r="188" spans="1:4" x14ac:dyDescent="0.2">
      <c r="A188" s="32" t="s">
        <v>45</v>
      </c>
      <c r="B188" s="32" t="s">
        <v>45</v>
      </c>
      <c r="C188" s="32">
        <v>817</v>
      </c>
      <c r="D188" s="32" t="s">
        <v>46</v>
      </c>
    </row>
    <row r="190" spans="1:4" x14ac:dyDescent="0.2">
      <c r="A190" s="32" t="s">
        <v>35</v>
      </c>
      <c r="B190" s="33">
        <v>44358</v>
      </c>
    </row>
    <row r="191" spans="1:4" x14ac:dyDescent="0.2">
      <c r="A191" s="32" t="s">
        <v>36</v>
      </c>
    </row>
    <row r="192" spans="1:4" x14ac:dyDescent="0.2">
      <c r="A192" s="32" t="s">
        <v>37</v>
      </c>
      <c r="B192" s="32" t="s">
        <v>38</v>
      </c>
    </row>
    <row r="193" spans="1:4" x14ac:dyDescent="0.2">
      <c r="A193" s="32" t="s">
        <v>39</v>
      </c>
      <c r="B193" s="32" t="s">
        <v>69</v>
      </c>
    </row>
    <row r="195" spans="1:4" x14ac:dyDescent="0.2">
      <c r="A195" s="32" t="s">
        <v>41</v>
      </c>
      <c r="B195" s="32" t="s">
        <v>42</v>
      </c>
      <c r="C195" s="32" t="s">
        <v>43</v>
      </c>
      <c r="D195" s="32" t="s">
        <v>44</v>
      </c>
    </row>
    <row r="196" spans="1:4" x14ac:dyDescent="0.2">
      <c r="A196" s="32" t="s">
        <v>45</v>
      </c>
      <c r="B196" s="32" t="s">
        <v>45</v>
      </c>
      <c r="C196" s="32">
        <v>839</v>
      </c>
      <c r="D196" s="32" t="s">
        <v>46</v>
      </c>
    </row>
    <row r="198" spans="1:4" x14ac:dyDescent="0.2">
      <c r="A198" s="32" t="s">
        <v>35</v>
      </c>
      <c r="B198" s="33">
        <v>44358</v>
      </c>
    </row>
    <row r="199" spans="1:4" x14ac:dyDescent="0.2">
      <c r="A199" s="32" t="s">
        <v>36</v>
      </c>
    </row>
    <row r="200" spans="1:4" x14ac:dyDescent="0.2">
      <c r="A200" s="32" t="s">
        <v>37</v>
      </c>
      <c r="B200" s="32" t="s">
        <v>38</v>
      </c>
    </row>
    <row r="201" spans="1:4" x14ac:dyDescent="0.2">
      <c r="A201" s="32" t="s">
        <v>39</v>
      </c>
      <c r="B201" s="32" t="s">
        <v>70</v>
      </c>
    </row>
    <row r="203" spans="1:4" x14ac:dyDescent="0.2">
      <c r="A203" s="32" t="s">
        <v>41</v>
      </c>
      <c r="B203" s="32" t="s">
        <v>42</v>
      </c>
      <c r="C203" s="32" t="s">
        <v>43</v>
      </c>
      <c r="D203" s="32" t="s">
        <v>44</v>
      </c>
    </row>
    <row r="204" spans="1:4" x14ac:dyDescent="0.2">
      <c r="A204" s="32" t="s">
        <v>45</v>
      </c>
      <c r="B204" s="32" t="s">
        <v>45</v>
      </c>
      <c r="C204" s="32">
        <v>654</v>
      </c>
      <c r="D204" s="32" t="s">
        <v>46</v>
      </c>
    </row>
    <row r="206" spans="1:4" x14ac:dyDescent="0.2">
      <c r="A206" s="32" t="s">
        <v>35</v>
      </c>
      <c r="B206" s="33">
        <v>44358</v>
      </c>
    </row>
    <row r="207" spans="1:4" x14ac:dyDescent="0.2">
      <c r="A207" s="32" t="s">
        <v>36</v>
      </c>
    </row>
    <row r="208" spans="1:4" x14ac:dyDescent="0.2">
      <c r="A208" s="32" t="s">
        <v>37</v>
      </c>
      <c r="B208" s="32" t="s">
        <v>38</v>
      </c>
    </row>
    <row r="209" spans="1:4" x14ac:dyDescent="0.2">
      <c r="A209" s="32" t="s">
        <v>39</v>
      </c>
      <c r="B209" s="32" t="s">
        <v>71</v>
      </c>
    </row>
    <row r="211" spans="1:4" x14ac:dyDescent="0.2">
      <c r="A211" s="32" t="s">
        <v>41</v>
      </c>
      <c r="B211" s="32" t="s">
        <v>42</v>
      </c>
      <c r="C211" s="32" t="s">
        <v>43</v>
      </c>
      <c r="D211" s="32" t="s">
        <v>44</v>
      </c>
    </row>
    <row r="212" spans="1:4" x14ac:dyDescent="0.2">
      <c r="A212" s="32" t="s">
        <v>45</v>
      </c>
      <c r="B212" s="32" t="s">
        <v>45</v>
      </c>
      <c r="C212" s="32">
        <v>465</v>
      </c>
      <c r="D212" s="32" t="s">
        <v>46</v>
      </c>
    </row>
    <row r="214" spans="1:4" x14ac:dyDescent="0.2">
      <c r="A214" s="32" t="s">
        <v>35</v>
      </c>
      <c r="B214" s="33">
        <v>44358</v>
      </c>
    </row>
    <row r="215" spans="1:4" x14ac:dyDescent="0.2">
      <c r="A215" s="32" t="s">
        <v>36</v>
      </c>
    </row>
    <row r="216" spans="1:4" x14ac:dyDescent="0.2">
      <c r="A216" s="32" t="s">
        <v>37</v>
      </c>
      <c r="B216" s="32" t="s">
        <v>38</v>
      </c>
    </row>
    <row r="217" spans="1:4" x14ac:dyDescent="0.2">
      <c r="A217" s="32" t="s">
        <v>39</v>
      </c>
      <c r="B217" s="32" t="s">
        <v>72</v>
      </c>
    </row>
    <row r="219" spans="1:4" x14ac:dyDescent="0.2">
      <c r="A219" s="32" t="s">
        <v>41</v>
      </c>
      <c r="B219" s="32" t="s">
        <v>42</v>
      </c>
      <c r="C219" s="32" t="s">
        <v>43</v>
      </c>
      <c r="D219" s="32" t="s">
        <v>44</v>
      </c>
    </row>
    <row r="220" spans="1:4" x14ac:dyDescent="0.2">
      <c r="A220" s="32" t="s">
        <v>45</v>
      </c>
      <c r="B220" s="32" t="s">
        <v>45</v>
      </c>
      <c r="C220" s="32">
        <v>460</v>
      </c>
      <c r="D220" s="32" t="s">
        <v>46</v>
      </c>
    </row>
    <row r="222" spans="1:4" x14ac:dyDescent="0.2">
      <c r="A222" s="32" t="s">
        <v>35</v>
      </c>
      <c r="B222" s="33">
        <v>44358</v>
      </c>
    </row>
    <row r="223" spans="1:4" x14ac:dyDescent="0.2">
      <c r="A223" s="32" t="s">
        <v>36</v>
      </c>
    </row>
    <row r="224" spans="1:4" x14ac:dyDescent="0.2">
      <c r="A224" s="32" t="s">
        <v>37</v>
      </c>
      <c r="B224" s="32" t="s">
        <v>38</v>
      </c>
    </row>
    <row r="225" spans="1:4" x14ac:dyDescent="0.2">
      <c r="A225" s="32" t="s">
        <v>39</v>
      </c>
      <c r="B225" s="32" t="s">
        <v>73</v>
      </c>
    </row>
    <row r="227" spans="1:4" x14ac:dyDescent="0.2">
      <c r="A227" s="32" t="s">
        <v>41</v>
      </c>
      <c r="B227" s="32" t="s">
        <v>42</v>
      </c>
      <c r="C227" s="32" t="s">
        <v>43</v>
      </c>
      <c r="D227" s="32" t="s">
        <v>44</v>
      </c>
    </row>
    <row r="228" spans="1:4" x14ac:dyDescent="0.2">
      <c r="A228" s="32" t="s">
        <v>45</v>
      </c>
      <c r="B228" s="32" t="s">
        <v>45</v>
      </c>
      <c r="C228" s="32">
        <v>439</v>
      </c>
      <c r="D228" s="32" t="s">
        <v>46</v>
      </c>
    </row>
    <row r="230" spans="1:4" x14ac:dyDescent="0.2">
      <c r="A230" s="32" t="s">
        <v>35</v>
      </c>
      <c r="B230" s="33">
        <v>44358</v>
      </c>
    </row>
    <row r="231" spans="1:4" x14ac:dyDescent="0.2">
      <c r="A231" s="32" t="s">
        <v>36</v>
      </c>
    </row>
    <row r="232" spans="1:4" x14ac:dyDescent="0.2">
      <c r="A232" s="32" t="s">
        <v>37</v>
      </c>
      <c r="B232" s="32" t="s">
        <v>38</v>
      </c>
    </row>
    <row r="233" spans="1:4" x14ac:dyDescent="0.2">
      <c r="A233" s="32" t="s">
        <v>39</v>
      </c>
      <c r="B233" s="32" t="s">
        <v>74</v>
      </c>
    </row>
    <row r="235" spans="1:4" x14ac:dyDescent="0.2">
      <c r="A235" s="32" t="s">
        <v>41</v>
      </c>
      <c r="B235" s="32" t="s">
        <v>42</v>
      </c>
      <c r="C235" s="32" t="s">
        <v>43</v>
      </c>
      <c r="D235" s="32" t="s">
        <v>44</v>
      </c>
    </row>
    <row r="236" spans="1:4" x14ac:dyDescent="0.2">
      <c r="A236" s="32" t="s">
        <v>45</v>
      </c>
      <c r="B236" s="32" t="s">
        <v>45</v>
      </c>
      <c r="C236" s="32">
        <v>482</v>
      </c>
      <c r="D236" s="32" t="s">
        <v>46</v>
      </c>
    </row>
    <row r="238" spans="1:4" x14ac:dyDescent="0.2">
      <c r="A238" s="32" t="s">
        <v>35</v>
      </c>
      <c r="B238" s="33">
        <v>44358</v>
      </c>
    </row>
    <row r="239" spans="1:4" x14ac:dyDescent="0.2">
      <c r="A239" s="32" t="s">
        <v>36</v>
      </c>
    </row>
    <row r="240" spans="1:4" x14ac:dyDescent="0.2">
      <c r="A240" s="32" t="s">
        <v>37</v>
      </c>
      <c r="B240" s="32" t="s">
        <v>38</v>
      </c>
    </row>
    <row r="241" spans="1:4" x14ac:dyDescent="0.2">
      <c r="A241" s="32" t="s">
        <v>39</v>
      </c>
      <c r="B241" s="32" t="s">
        <v>75</v>
      </c>
    </row>
    <row r="243" spans="1:4" x14ac:dyDescent="0.2">
      <c r="A243" s="32" t="s">
        <v>41</v>
      </c>
      <c r="B243" s="32" t="s">
        <v>42</v>
      </c>
      <c r="C243" s="32" t="s">
        <v>43</v>
      </c>
      <c r="D243" s="32" t="s">
        <v>44</v>
      </c>
    </row>
    <row r="244" spans="1:4" x14ac:dyDescent="0.2">
      <c r="A244" s="32" t="s">
        <v>45</v>
      </c>
      <c r="B244" s="32" t="s">
        <v>45</v>
      </c>
      <c r="C244" s="32">
        <v>443</v>
      </c>
      <c r="D244" s="32" t="s">
        <v>46</v>
      </c>
    </row>
    <row r="246" spans="1:4" x14ac:dyDescent="0.2">
      <c r="A246" s="32" t="s">
        <v>35</v>
      </c>
      <c r="B246" s="33">
        <v>44358</v>
      </c>
    </row>
    <row r="247" spans="1:4" x14ac:dyDescent="0.2">
      <c r="A247" s="32" t="s">
        <v>36</v>
      </c>
    </row>
    <row r="248" spans="1:4" x14ac:dyDescent="0.2">
      <c r="A248" s="32" t="s">
        <v>37</v>
      </c>
      <c r="B248" s="32" t="s">
        <v>38</v>
      </c>
    </row>
    <row r="249" spans="1:4" x14ac:dyDescent="0.2">
      <c r="A249" s="32" t="s">
        <v>39</v>
      </c>
      <c r="B249" s="32" t="s">
        <v>76</v>
      </c>
    </row>
    <row r="251" spans="1:4" x14ac:dyDescent="0.2">
      <c r="A251" s="32" t="s">
        <v>41</v>
      </c>
      <c r="B251" s="32" t="s">
        <v>42</v>
      </c>
      <c r="C251" s="32" t="s">
        <v>43</v>
      </c>
      <c r="D251" s="32" t="s">
        <v>44</v>
      </c>
    </row>
    <row r="252" spans="1:4" x14ac:dyDescent="0.2">
      <c r="A252" s="32" t="s">
        <v>45</v>
      </c>
      <c r="B252" s="32" t="s">
        <v>45</v>
      </c>
      <c r="C252" s="32">
        <v>435</v>
      </c>
      <c r="D252" s="32" t="s">
        <v>46</v>
      </c>
    </row>
    <row r="254" spans="1:4" x14ac:dyDescent="0.2">
      <c r="A254" s="32" t="s">
        <v>35</v>
      </c>
      <c r="B254" s="33">
        <v>44358</v>
      </c>
    </row>
    <row r="255" spans="1:4" x14ac:dyDescent="0.2">
      <c r="A255" s="32" t="s">
        <v>36</v>
      </c>
    </row>
    <row r="256" spans="1:4" x14ac:dyDescent="0.2">
      <c r="A256" s="32" t="s">
        <v>37</v>
      </c>
      <c r="B256" s="32" t="s">
        <v>38</v>
      </c>
    </row>
    <row r="257" spans="1:4" x14ac:dyDescent="0.2">
      <c r="A257" s="32" t="s">
        <v>39</v>
      </c>
      <c r="B257" s="32" t="s">
        <v>77</v>
      </c>
    </row>
    <row r="259" spans="1:4" x14ac:dyDescent="0.2">
      <c r="A259" s="32" t="s">
        <v>41</v>
      </c>
      <c r="B259" s="32" t="s">
        <v>42</v>
      </c>
      <c r="C259" s="32" t="s">
        <v>43</v>
      </c>
      <c r="D259" s="32" t="s">
        <v>44</v>
      </c>
    </row>
    <row r="260" spans="1:4" x14ac:dyDescent="0.2">
      <c r="A260" s="32" t="s">
        <v>45</v>
      </c>
      <c r="B260" s="32" t="s">
        <v>45</v>
      </c>
      <c r="C260" s="32">
        <v>545</v>
      </c>
      <c r="D260" s="32" t="s">
        <v>46</v>
      </c>
    </row>
    <row r="262" spans="1:4" x14ac:dyDescent="0.2">
      <c r="A262" s="32" t="s">
        <v>35</v>
      </c>
      <c r="B262" s="33">
        <v>44358</v>
      </c>
    </row>
    <row r="263" spans="1:4" x14ac:dyDescent="0.2">
      <c r="A263" s="32" t="s">
        <v>36</v>
      </c>
    </row>
    <row r="264" spans="1:4" x14ac:dyDescent="0.2">
      <c r="A264" s="32" t="s">
        <v>37</v>
      </c>
      <c r="B264" s="32" t="s">
        <v>38</v>
      </c>
    </row>
    <row r="265" spans="1:4" x14ac:dyDescent="0.2">
      <c r="A265" s="32" t="s">
        <v>39</v>
      </c>
      <c r="B265" s="32" t="s">
        <v>78</v>
      </c>
    </row>
    <row r="267" spans="1:4" x14ac:dyDescent="0.2">
      <c r="A267" s="32" t="s">
        <v>41</v>
      </c>
      <c r="B267" s="32" t="s">
        <v>42</v>
      </c>
      <c r="C267" s="32" t="s">
        <v>43</v>
      </c>
      <c r="D267" s="32" t="s">
        <v>44</v>
      </c>
    </row>
    <row r="268" spans="1:4" x14ac:dyDescent="0.2">
      <c r="A268" s="32" t="s">
        <v>45</v>
      </c>
      <c r="B268" s="32" t="s">
        <v>45</v>
      </c>
      <c r="C268" s="32">
        <v>380</v>
      </c>
      <c r="D268" s="32" t="s">
        <v>46</v>
      </c>
    </row>
    <row r="270" spans="1:4" x14ac:dyDescent="0.2">
      <c r="A270" s="32" t="s">
        <v>35</v>
      </c>
      <c r="B270" s="33">
        <v>44358</v>
      </c>
    </row>
    <row r="271" spans="1:4" x14ac:dyDescent="0.2">
      <c r="A271" s="32" t="s">
        <v>36</v>
      </c>
    </row>
    <row r="272" spans="1:4" x14ac:dyDescent="0.2">
      <c r="A272" s="32" t="s">
        <v>37</v>
      </c>
      <c r="B272" s="32" t="s">
        <v>38</v>
      </c>
    </row>
    <row r="273" spans="1:4" x14ac:dyDescent="0.2">
      <c r="A273" s="32" t="s">
        <v>39</v>
      </c>
      <c r="B273" s="32" t="s">
        <v>79</v>
      </c>
    </row>
    <row r="275" spans="1:4" x14ac:dyDescent="0.2">
      <c r="A275" s="32" t="s">
        <v>41</v>
      </c>
      <c r="B275" s="32" t="s">
        <v>42</v>
      </c>
      <c r="C275" s="32" t="s">
        <v>43</v>
      </c>
      <c r="D275" s="32" t="s">
        <v>44</v>
      </c>
    </row>
    <row r="276" spans="1:4" x14ac:dyDescent="0.2">
      <c r="A276" s="32" t="s">
        <v>45</v>
      </c>
      <c r="B276" s="32" t="s">
        <v>45</v>
      </c>
      <c r="C276" s="32">
        <v>370</v>
      </c>
      <c r="D276" s="32" t="s">
        <v>46</v>
      </c>
    </row>
    <row r="278" spans="1:4" x14ac:dyDescent="0.2">
      <c r="A278" s="32" t="s">
        <v>35</v>
      </c>
      <c r="B278" s="33">
        <v>44358</v>
      </c>
    </row>
    <row r="279" spans="1:4" x14ac:dyDescent="0.2">
      <c r="A279" s="32" t="s">
        <v>36</v>
      </c>
    </row>
    <row r="280" spans="1:4" x14ac:dyDescent="0.2">
      <c r="A280" s="32" t="s">
        <v>37</v>
      </c>
      <c r="B280" s="32" t="s">
        <v>38</v>
      </c>
    </row>
    <row r="281" spans="1:4" x14ac:dyDescent="0.2">
      <c r="A281" s="32" t="s">
        <v>39</v>
      </c>
      <c r="B281" s="32" t="s">
        <v>80</v>
      </c>
    </row>
    <row r="283" spans="1:4" x14ac:dyDescent="0.2">
      <c r="A283" s="32" t="s">
        <v>41</v>
      </c>
      <c r="B283" s="32" t="s">
        <v>42</v>
      </c>
      <c r="C283" s="32" t="s">
        <v>43</v>
      </c>
      <c r="D283" s="32" t="s">
        <v>44</v>
      </c>
    </row>
    <row r="284" spans="1:4" x14ac:dyDescent="0.2">
      <c r="A284" s="32" t="s">
        <v>45</v>
      </c>
      <c r="B284" s="32" t="s">
        <v>45</v>
      </c>
      <c r="C284" s="32">
        <v>364</v>
      </c>
      <c r="D284" s="32" t="s">
        <v>46</v>
      </c>
    </row>
    <row r="286" spans="1:4" x14ac:dyDescent="0.2">
      <c r="A286" s="32" t="s">
        <v>35</v>
      </c>
      <c r="B286" s="33">
        <v>44358</v>
      </c>
    </row>
    <row r="287" spans="1:4" x14ac:dyDescent="0.2">
      <c r="A287" s="32" t="s">
        <v>36</v>
      </c>
    </row>
    <row r="288" spans="1:4" x14ac:dyDescent="0.2">
      <c r="A288" s="32" t="s">
        <v>37</v>
      </c>
      <c r="B288" s="32" t="s">
        <v>38</v>
      </c>
    </row>
    <row r="289" spans="1:4" x14ac:dyDescent="0.2">
      <c r="A289" s="32" t="s">
        <v>39</v>
      </c>
      <c r="B289" s="32" t="s">
        <v>81</v>
      </c>
    </row>
    <row r="291" spans="1:4" x14ac:dyDescent="0.2">
      <c r="A291" s="32" t="s">
        <v>41</v>
      </c>
      <c r="B291" s="32" t="s">
        <v>42</v>
      </c>
      <c r="C291" s="32" t="s">
        <v>43</v>
      </c>
      <c r="D291" s="32" t="s">
        <v>44</v>
      </c>
    </row>
    <row r="292" spans="1:4" x14ac:dyDescent="0.2">
      <c r="A292" s="32" t="s">
        <v>45</v>
      </c>
      <c r="B292" s="32" t="s">
        <v>45</v>
      </c>
      <c r="C292" s="32">
        <v>406</v>
      </c>
      <c r="D292" s="32" t="s">
        <v>46</v>
      </c>
    </row>
    <row r="294" spans="1:4" x14ac:dyDescent="0.2">
      <c r="A294" s="32" t="s">
        <v>35</v>
      </c>
      <c r="B294" s="33">
        <v>44358</v>
      </c>
    </row>
    <row r="295" spans="1:4" x14ac:dyDescent="0.2">
      <c r="A295" s="32" t="s">
        <v>36</v>
      </c>
    </row>
    <row r="296" spans="1:4" x14ac:dyDescent="0.2">
      <c r="A296" s="32" t="s">
        <v>37</v>
      </c>
      <c r="B296" s="32" t="s">
        <v>38</v>
      </c>
    </row>
    <row r="297" spans="1:4" x14ac:dyDescent="0.2">
      <c r="A297" s="32" t="s">
        <v>39</v>
      </c>
      <c r="B297" s="32" t="s">
        <v>82</v>
      </c>
    </row>
    <row r="299" spans="1:4" x14ac:dyDescent="0.2">
      <c r="A299" s="32" t="s">
        <v>41</v>
      </c>
      <c r="B299" s="32" t="s">
        <v>42</v>
      </c>
      <c r="C299" s="32" t="s">
        <v>43</v>
      </c>
      <c r="D299" s="32" t="s">
        <v>44</v>
      </c>
    </row>
    <row r="300" spans="1:4" x14ac:dyDescent="0.2">
      <c r="A300" s="32" t="s">
        <v>45</v>
      </c>
      <c r="B300" s="32" t="s">
        <v>45</v>
      </c>
      <c r="C300" s="32">
        <v>353</v>
      </c>
      <c r="D300" s="32" t="s">
        <v>46</v>
      </c>
    </row>
    <row r="302" spans="1:4" x14ac:dyDescent="0.2">
      <c r="A302" s="32" t="s">
        <v>35</v>
      </c>
      <c r="B302" s="33">
        <v>44358</v>
      </c>
    </row>
    <row r="303" spans="1:4" x14ac:dyDescent="0.2">
      <c r="A303" s="32" t="s">
        <v>36</v>
      </c>
    </row>
    <row r="304" spans="1:4" x14ac:dyDescent="0.2">
      <c r="A304" s="32" t="s">
        <v>37</v>
      </c>
      <c r="B304" s="32" t="s">
        <v>38</v>
      </c>
    </row>
    <row r="305" spans="1:4" x14ac:dyDescent="0.2">
      <c r="A305" s="32" t="s">
        <v>39</v>
      </c>
      <c r="B305" s="32" t="s">
        <v>83</v>
      </c>
    </row>
    <row r="307" spans="1:4" x14ac:dyDescent="0.2">
      <c r="A307" s="32" t="s">
        <v>41</v>
      </c>
      <c r="B307" s="32" t="s">
        <v>42</v>
      </c>
      <c r="C307" s="32" t="s">
        <v>43</v>
      </c>
      <c r="D307" s="32" t="s">
        <v>44</v>
      </c>
    </row>
    <row r="308" spans="1:4" x14ac:dyDescent="0.2">
      <c r="A308" s="32" t="s">
        <v>45</v>
      </c>
      <c r="B308" s="32" t="s">
        <v>45</v>
      </c>
      <c r="C308" s="32">
        <v>351</v>
      </c>
      <c r="D308" s="32" t="s">
        <v>46</v>
      </c>
    </row>
    <row r="310" spans="1:4" x14ac:dyDescent="0.2">
      <c r="A310" s="32" t="s">
        <v>35</v>
      </c>
      <c r="B310" s="33">
        <v>44358</v>
      </c>
    </row>
    <row r="311" spans="1:4" x14ac:dyDescent="0.2">
      <c r="A311" s="32" t="s">
        <v>36</v>
      </c>
    </row>
    <row r="312" spans="1:4" x14ac:dyDescent="0.2">
      <c r="A312" s="32" t="s">
        <v>37</v>
      </c>
      <c r="B312" s="32" t="s">
        <v>38</v>
      </c>
    </row>
    <row r="313" spans="1:4" x14ac:dyDescent="0.2">
      <c r="A313" s="32" t="s">
        <v>39</v>
      </c>
      <c r="B313" s="32" t="s">
        <v>84</v>
      </c>
    </row>
    <row r="315" spans="1:4" x14ac:dyDescent="0.2">
      <c r="A315" s="32" t="s">
        <v>41</v>
      </c>
      <c r="B315" s="32" t="s">
        <v>42</v>
      </c>
      <c r="C315" s="32" t="s">
        <v>43</v>
      </c>
      <c r="D315" s="32" t="s">
        <v>44</v>
      </c>
    </row>
    <row r="316" spans="1:4" x14ac:dyDescent="0.2">
      <c r="A316" s="32" t="s">
        <v>45</v>
      </c>
      <c r="B316" s="32" t="s">
        <v>45</v>
      </c>
      <c r="C316" s="32">
        <v>393</v>
      </c>
      <c r="D316" s="32" t="s">
        <v>46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AA3E4-C1D9-964C-940C-4D2153C617AC}">
  <dimension ref="A1:M124"/>
  <sheetViews>
    <sheetView workbookViewId="0">
      <selection activeCell="K24" sqref="K24"/>
    </sheetView>
  </sheetViews>
  <sheetFormatPr baseColWidth="10" defaultColWidth="8.83203125" defaultRowHeight="15" x14ac:dyDescent="0.2"/>
  <cols>
    <col min="1" max="1" width="18.33203125" style="32" bestFit="1" customWidth="1"/>
    <col min="2" max="2" width="14" style="32" bestFit="1" customWidth="1"/>
    <col min="3" max="3" width="6.5" style="32" bestFit="1" customWidth="1"/>
    <col min="4" max="4" width="5.5" style="32" bestFit="1" customWidth="1"/>
    <col min="5" max="16384" width="8.83203125" style="34"/>
  </cols>
  <sheetData>
    <row r="1" spans="1:13" x14ac:dyDescent="0.2">
      <c r="A1" s="32" t="s">
        <v>29</v>
      </c>
      <c r="B1" s="33">
        <v>44365</v>
      </c>
    </row>
    <row r="2" spans="1:13" ht="16" x14ac:dyDescent="0.2">
      <c r="A2" s="32" t="s">
        <v>30</v>
      </c>
      <c r="B2" s="32" t="s">
        <v>31</v>
      </c>
      <c r="G2" s="35"/>
      <c r="H2" s="35"/>
      <c r="I2" s="35"/>
      <c r="J2" s="35"/>
      <c r="K2" s="35" t="s">
        <v>107</v>
      </c>
      <c r="L2" s="30">
        <f>Summary!E14</f>
        <v>826.5</v>
      </c>
    </row>
    <row r="3" spans="1:13" x14ac:dyDescent="0.2">
      <c r="A3" s="32" t="s">
        <v>32</v>
      </c>
      <c r="B3" s="32" t="s">
        <v>33</v>
      </c>
      <c r="G3" s="36" t="s">
        <v>108</v>
      </c>
      <c r="H3" s="36" t="s">
        <v>20</v>
      </c>
      <c r="I3" s="35" t="s">
        <v>109</v>
      </c>
      <c r="J3" s="35" t="s">
        <v>110</v>
      </c>
      <c r="K3" s="35" t="s">
        <v>111</v>
      </c>
      <c r="L3" s="35" t="s">
        <v>21</v>
      </c>
      <c r="M3" s="34" t="s">
        <v>112</v>
      </c>
    </row>
    <row r="4" spans="1:13" ht="16" x14ac:dyDescent="0.2">
      <c r="A4" s="32" t="s">
        <v>34</v>
      </c>
      <c r="B4" s="32" t="s">
        <v>33</v>
      </c>
      <c r="G4" s="37" t="s">
        <v>113</v>
      </c>
      <c r="H4" s="37">
        <v>4</v>
      </c>
      <c r="I4" s="37">
        <v>0</v>
      </c>
      <c r="J4" s="34">
        <f>I4/60</f>
        <v>0</v>
      </c>
      <c r="K4" s="34">
        <f>'10 8 &amp; 6 mlh'!C260</f>
        <v>545</v>
      </c>
      <c r="L4" s="40">
        <f>K4/$L$2</f>
        <v>0.6594071385359952</v>
      </c>
    </row>
    <row r="5" spans="1:13" ht="16" x14ac:dyDescent="0.2">
      <c r="G5" s="37" t="s">
        <v>114</v>
      </c>
      <c r="H5" s="37">
        <v>4</v>
      </c>
      <c r="I5" s="38">
        <v>30</v>
      </c>
      <c r="J5" s="34">
        <f t="shared" ref="J5:J14" si="0">I5/60</f>
        <v>0.5</v>
      </c>
      <c r="K5" s="34">
        <f>'10 8 &amp; 6 mlh'!C268</f>
        <v>380</v>
      </c>
      <c r="L5" s="40">
        <f t="shared" ref="L5:L11" si="1">K5/$L$2</f>
        <v>0.45977011494252873</v>
      </c>
    </row>
    <row r="6" spans="1:13" ht="16" x14ac:dyDescent="0.2">
      <c r="A6" s="32" t="s">
        <v>35</v>
      </c>
      <c r="B6" s="33">
        <v>44361</v>
      </c>
      <c r="G6" s="37" t="s">
        <v>114</v>
      </c>
      <c r="H6" s="37">
        <v>4</v>
      </c>
      <c r="I6" s="38">
        <v>60</v>
      </c>
      <c r="J6" s="34">
        <f t="shared" si="0"/>
        <v>1</v>
      </c>
      <c r="K6" s="34">
        <f>'10 8 &amp; 6 mlh'!C276</f>
        <v>370</v>
      </c>
      <c r="L6" s="40">
        <f t="shared" si="1"/>
        <v>0.44767090139140958</v>
      </c>
    </row>
    <row r="7" spans="1:13" ht="16" x14ac:dyDescent="0.2">
      <c r="A7" s="32" t="s">
        <v>36</v>
      </c>
      <c r="G7" s="37" t="s">
        <v>114</v>
      </c>
      <c r="H7" s="37">
        <v>4</v>
      </c>
      <c r="I7" s="38">
        <v>90</v>
      </c>
      <c r="J7" s="34">
        <f t="shared" si="0"/>
        <v>1.5</v>
      </c>
      <c r="K7" s="34">
        <f>'10 8 &amp; 6 mlh'!C284</f>
        <v>364</v>
      </c>
      <c r="L7" s="40">
        <f t="shared" si="1"/>
        <v>0.44041137326073804</v>
      </c>
    </row>
    <row r="8" spans="1:13" ht="16" x14ac:dyDescent="0.2">
      <c r="A8" s="32" t="s">
        <v>37</v>
      </c>
      <c r="B8" s="32" t="s">
        <v>38</v>
      </c>
      <c r="G8" s="37" t="s">
        <v>114</v>
      </c>
      <c r="H8" s="37">
        <v>4</v>
      </c>
      <c r="I8" s="38">
        <v>120</v>
      </c>
      <c r="J8" s="34">
        <f t="shared" si="0"/>
        <v>2</v>
      </c>
      <c r="K8" s="34">
        <f>'10 8 &amp; 6 mlh'!C292</f>
        <v>406</v>
      </c>
      <c r="L8" s="40">
        <f t="shared" si="1"/>
        <v>0.49122807017543857</v>
      </c>
    </row>
    <row r="9" spans="1:13" ht="16" x14ac:dyDescent="0.2">
      <c r="A9" s="32" t="s">
        <v>39</v>
      </c>
      <c r="B9" s="32" t="s">
        <v>85</v>
      </c>
      <c r="G9" s="37" t="s">
        <v>114</v>
      </c>
      <c r="H9" s="37">
        <v>4</v>
      </c>
      <c r="I9" s="38">
        <v>150</v>
      </c>
      <c r="J9" s="34">
        <f t="shared" si="0"/>
        <v>2.5</v>
      </c>
      <c r="K9" s="34">
        <f>'10 8 &amp; 6 mlh'!C300</f>
        <v>353</v>
      </c>
      <c r="L9" s="45">
        <f t="shared" si="1"/>
        <v>0.42710223835450695</v>
      </c>
    </row>
    <row r="10" spans="1:13" ht="16" x14ac:dyDescent="0.2">
      <c r="G10" s="37" t="s">
        <v>114</v>
      </c>
      <c r="H10" s="37">
        <v>4</v>
      </c>
      <c r="I10" s="38">
        <v>180</v>
      </c>
      <c r="J10" s="34">
        <f t="shared" si="0"/>
        <v>3</v>
      </c>
      <c r="K10" s="34">
        <f>'10 8 &amp; 6 mlh'!C308</f>
        <v>351</v>
      </c>
      <c r="L10" s="40">
        <f t="shared" si="1"/>
        <v>0.42468239564428312</v>
      </c>
    </row>
    <row r="11" spans="1:13" ht="16" x14ac:dyDescent="0.2">
      <c r="A11" s="32" t="s">
        <v>41</v>
      </c>
      <c r="B11" s="32" t="s">
        <v>42</v>
      </c>
      <c r="C11" s="32" t="s">
        <v>43</v>
      </c>
      <c r="D11" s="32" t="s">
        <v>44</v>
      </c>
      <c r="G11" s="37" t="s">
        <v>114</v>
      </c>
      <c r="H11" s="37">
        <v>4</v>
      </c>
      <c r="I11" s="38">
        <v>210</v>
      </c>
      <c r="J11" s="34">
        <f t="shared" si="0"/>
        <v>3.5</v>
      </c>
      <c r="K11" s="34">
        <f>'10 8 &amp; 6 mlh'!C316</f>
        <v>393</v>
      </c>
      <c r="L11" s="40">
        <f t="shared" si="1"/>
        <v>0.47549909255898365</v>
      </c>
    </row>
    <row r="12" spans="1:13" ht="16" x14ac:dyDescent="0.2">
      <c r="A12" s="32" t="s">
        <v>45</v>
      </c>
      <c r="B12" s="32" t="s">
        <v>45</v>
      </c>
      <c r="C12" s="32">
        <v>359</v>
      </c>
      <c r="D12" s="32" t="s">
        <v>46</v>
      </c>
      <c r="G12" s="37" t="s">
        <v>114</v>
      </c>
      <c r="H12" s="37">
        <v>4</v>
      </c>
      <c r="I12" s="38">
        <v>240</v>
      </c>
      <c r="J12" s="34">
        <f t="shared" si="0"/>
        <v>4</v>
      </c>
      <c r="K12" s="34">
        <f>C12</f>
        <v>359</v>
      </c>
      <c r="L12" s="40">
        <f>K12/$L$15</f>
        <v>0.42712671029149318</v>
      </c>
    </row>
    <row r="13" spans="1:13" ht="16" x14ac:dyDescent="0.2">
      <c r="G13" s="37" t="s">
        <v>114</v>
      </c>
      <c r="H13" s="37">
        <v>4</v>
      </c>
      <c r="I13" s="39">
        <v>270</v>
      </c>
      <c r="J13" s="34">
        <f t="shared" si="0"/>
        <v>4.5</v>
      </c>
      <c r="K13" s="34">
        <f>C20</f>
        <v>366</v>
      </c>
      <c r="L13" s="40">
        <f t="shared" ref="L13:L14" si="2">K13/$L$15</f>
        <v>0.43545508625817964</v>
      </c>
    </row>
    <row r="14" spans="1:13" ht="16" x14ac:dyDescent="0.2">
      <c r="A14" s="32" t="s">
        <v>35</v>
      </c>
      <c r="B14" s="33">
        <v>44361</v>
      </c>
      <c r="G14" s="37" t="s">
        <v>114</v>
      </c>
      <c r="H14" s="37">
        <v>4</v>
      </c>
      <c r="I14" s="38">
        <v>300</v>
      </c>
      <c r="J14" s="34">
        <f t="shared" si="0"/>
        <v>5</v>
      </c>
      <c r="K14" s="34">
        <f>C28</f>
        <v>366</v>
      </c>
      <c r="L14" s="40">
        <f t="shared" si="2"/>
        <v>0.43545508625817964</v>
      </c>
    </row>
    <row r="15" spans="1:13" ht="16" x14ac:dyDescent="0.2">
      <c r="A15" s="32" t="s">
        <v>36</v>
      </c>
      <c r="K15" s="35" t="s">
        <v>107</v>
      </c>
      <c r="L15" s="30">
        <f>Summary!H14</f>
        <v>840.5</v>
      </c>
    </row>
    <row r="16" spans="1:13" ht="16" x14ac:dyDescent="0.2">
      <c r="A16" s="32" t="s">
        <v>37</v>
      </c>
      <c r="B16" s="32" t="s">
        <v>38</v>
      </c>
      <c r="G16" s="37" t="s">
        <v>113</v>
      </c>
      <c r="H16" s="37">
        <v>2</v>
      </c>
      <c r="I16" s="37">
        <v>0</v>
      </c>
      <c r="J16" s="34">
        <f t="shared" ref="J16:J24" si="3">I16/60</f>
        <v>0</v>
      </c>
      <c r="K16" s="34">
        <f>C52</f>
        <v>808</v>
      </c>
      <c r="L16" s="40">
        <f>K16/$L$15</f>
        <v>0.96133254015466985</v>
      </c>
    </row>
    <row r="17" spans="1:12" ht="16" x14ac:dyDescent="0.2">
      <c r="A17" s="32" t="s">
        <v>39</v>
      </c>
      <c r="B17" s="32" t="s">
        <v>86</v>
      </c>
      <c r="G17" s="37" t="s">
        <v>114</v>
      </c>
      <c r="H17" s="37">
        <v>2</v>
      </c>
      <c r="I17" s="37">
        <v>0</v>
      </c>
      <c r="J17" s="34">
        <f t="shared" si="3"/>
        <v>0</v>
      </c>
      <c r="K17" s="34">
        <f>C60</f>
        <v>743</v>
      </c>
      <c r="L17" s="40">
        <f t="shared" ref="L17:L24" si="4">K17/$L$15</f>
        <v>0.88399762046400954</v>
      </c>
    </row>
    <row r="18" spans="1:12" ht="16" x14ac:dyDescent="0.2">
      <c r="G18" s="37" t="s">
        <v>114</v>
      </c>
      <c r="H18" s="37">
        <v>2</v>
      </c>
      <c r="I18" s="38">
        <v>60</v>
      </c>
      <c r="J18" s="34">
        <f t="shared" si="3"/>
        <v>1</v>
      </c>
      <c r="K18" s="34">
        <f>C68</f>
        <v>385</v>
      </c>
      <c r="L18" s="40">
        <f t="shared" si="4"/>
        <v>0.45806067816775731</v>
      </c>
    </row>
    <row r="19" spans="1:12" ht="16" x14ac:dyDescent="0.2">
      <c r="A19" s="32" t="s">
        <v>41</v>
      </c>
      <c r="B19" s="32" t="s">
        <v>42</v>
      </c>
      <c r="C19" s="32" t="s">
        <v>43</v>
      </c>
      <c r="D19" s="32" t="s">
        <v>44</v>
      </c>
      <c r="G19" s="37" t="s">
        <v>114</v>
      </c>
      <c r="H19" s="37">
        <v>2</v>
      </c>
      <c r="I19" s="38">
        <v>120</v>
      </c>
      <c r="J19" s="34">
        <f t="shared" si="3"/>
        <v>2</v>
      </c>
      <c r="K19" s="34">
        <f>C76</f>
        <v>322</v>
      </c>
      <c r="L19" s="40">
        <f t="shared" si="4"/>
        <v>0.38310529446757885</v>
      </c>
    </row>
    <row r="20" spans="1:12" ht="16" x14ac:dyDescent="0.2">
      <c r="A20" s="32" t="s">
        <v>45</v>
      </c>
      <c r="B20" s="32" t="s">
        <v>45</v>
      </c>
      <c r="C20" s="32">
        <v>366</v>
      </c>
      <c r="D20" s="32" t="s">
        <v>46</v>
      </c>
      <c r="G20" s="37" t="s">
        <v>114</v>
      </c>
      <c r="H20" s="37">
        <v>2</v>
      </c>
      <c r="I20" s="38">
        <v>180</v>
      </c>
      <c r="J20" s="34">
        <f t="shared" si="3"/>
        <v>3</v>
      </c>
      <c r="K20" s="34">
        <f>C84</f>
        <v>295</v>
      </c>
      <c r="L20" s="40">
        <f t="shared" si="4"/>
        <v>0.35098155859607377</v>
      </c>
    </row>
    <row r="21" spans="1:12" ht="16" x14ac:dyDescent="0.2">
      <c r="G21" s="37" t="s">
        <v>114</v>
      </c>
      <c r="H21" s="37">
        <v>2</v>
      </c>
      <c r="I21" s="38">
        <v>240</v>
      </c>
      <c r="J21" s="34">
        <f t="shared" si="3"/>
        <v>4</v>
      </c>
      <c r="K21" s="34">
        <f>C92</f>
        <v>282</v>
      </c>
      <c r="L21" s="40">
        <f t="shared" si="4"/>
        <v>0.33551457465794171</v>
      </c>
    </row>
    <row r="22" spans="1:12" ht="16" x14ac:dyDescent="0.2">
      <c r="A22" s="32" t="s">
        <v>35</v>
      </c>
      <c r="B22" s="33">
        <v>44361</v>
      </c>
      <c r="G22" s="37" t="s">
        <v>114</v>
      </c>
      <c r="H22" s="37">
        <v>2</v>
      </c>
      <c r="I22" s="37">
        <v>300</v>
      </c>
      <c r="J22" s="34">
        <f t="shared" si="3"/>
        <v>5</v>
      </c>
      <c r="K22" s="34">
        <f>C100</f>
        <v>277</v>
      </c>
      <c r="L22" s="40">
        <f t="shared" si="4"/>
        <v>0.32956573468173705</v>
      </c>
    </row>
    <row r="23" spans="1:12" ht="16" x14ac:dyDescent="0.2">
      <c r="A23" s="32" t="s">
        <v>36</v>
      </c>
      <c r="G23" s="37" t="s">
        <v>114</v>
      </c>
      <c r="H23" s="37">
        <v>2</v>
      </c>
      <c r="I23" s="38">
        <v>360</v>
      </c>
      <c r="J23" s="34">
        <f t="shared" si="3"/>
        <v>6</v>
      </c>
      <c r="K23" s="34">
        <f>C108</f>
        <v>270</v>
      </c>
      <c r="L23" s="40">
        <f t="shared" si="4"/>
        <v>0.32123735871505055</v>
      </c>
    </row>
    <row r="24" spans="1:12" ht="16" x14ac:dyDescent="0.2">
      <c r="A24" s="32" t="s">
        <v>37</v>
      </c>
      <c r="B24" s="32" t="s">
        <v>38</v>
      </c>
      <c r="G24" s="37" t="s">
        <v>114</v>
      </c>
      <c r="H24" s="37">
        <v>2</v>
      </c>
      <c r="I24" s="39">
        <v>420</v>
      </c>
      <c r="J24" s="34">
        <f t="shared" si="3"/>
        <v>7</v>
      </c>
      <c r="K24" s="34">
        <f>C116</f>
        <v>261</v>
      </c>
      <c r="L24" s="54">
        <f t="shared" si="4"/>
        <v>0.31052944675788219</v>
      </c>
    </row>
    <row r="25" spans="1:12" x14ac:dyDescent="0.2">
      <c r="A25" s="32" t="s">
        <v>39</v>
      </c>
      <c r="B25" s="32" t="s">
        <v>87</v>
      </c>
    </row>
    <row r="27" spans="1:12" x14ac:dyDescent="0.2">
      <c r="A27" s="32" t="s">
        <v>41</v>
      </c>
      <c r="B27" s="32" t="s">
        <v>42</v>
      </c>
      <c r="C27" s="32" t="s">
        <v>43</v>
      </c>
      <c r="D27" s="32" t="s">
        <v>44</v>
      </c>
    </row>
    <row r="28" spans="1:12" x14ac:dyDescent="0.2">
      <c r="A28" s="32" t="s">
        <v>45</v>
      </c>
      <c r="B28" s="32" t="s">
        <v>45</v>
      </c>
      <c r="C28" s="32">
        <v>366</v>
      </c>
      <c r="D28" s="32" t="s">
        <v>46</v>
      </c>
    </row>
    <row r="30" spans="1:12" x14ac:dyDescent="0.2">
      <c r="A30" s="32" t="s">
        <v>35</v>
      </c>
      <c r="B30" s="33">
        <v>44361</v>
      </c>
    </row>
    <row r="31" spans="1:12" x14ac:dyDescent="0.2">
      <c r="A31" s="32" t="s">
        <v>36</v>
      </c>
    </row>
    <row r="32" spans="1:12" x14ac:dyDescent="0.2">
      <c r="A32" s="32" t="s">
        <v>37</v>
      </c>
      <c r="B32" s="32" t="s">
        <v>38</v>
      </c>
    </row>
    <row r="33" spans="1:4" x14ac:dyDescent="0.2">
      <c r="A33" s="32" t="s">
        <v>39</v>
      </c>
      <c r="B33" s="32" t="s">
        <v>88</v>
      </c>
    </row>
    <row r="35" spans="1:4" x14ac:dyDescent="0.2">
      <c r="A35" s="32" t="s">
        <v>41</v>
      </c>
      <c r="B35" s="32" t="s">
        <v>42</v>
      </c>
      <c r="C35" s="32" t="s">
        <v>43</v>
      </c>
      <c r="D35" s="32" t="s">
        <v>44</v>
      </c>
    </row>
    <row r="36" spans="1:4" x14ac:dyDescent="0.2">
      <c r="A36" s="32" t="s">
        <v>45</v>
      </c>
      <c r="B36" s="32" t="s">
        <v>45</v>
      </c>
      <c r="C36" s="32">
        <v>818</v>
      </c>
      <c r="D36" s="32" t="s">
        <v>46</v>
      </c>
    </row>
    <row r="38" spans="1:4" x14ac:dyDescent="0.2">
      <c r="A38" s="32" t="s">
        <v>35</v>
      </c>
      <c r="B38" s="33">
        <v>44361</v>
      </c>
    </row>
    <row r="39" spans="1:4" x14ac:dyDescent="0.2">
      <c r="A39" s="32" t="s">
        <v>36</v>
      </c>
    </row>
    <row r="40" spans="1:4" x14ac:dyDescent="0.2">
      <c r="A40" s="32" t="s">
        <v>37</v>
      </c>
      <c r="B40" s="32" t="s">
        <v>38</v>
      </c>
    </row>
    <row r="41" spans="1:4" x14ac:dyDescent="0.2">
      <c r="A41" s="32" t="s">
        <v>39</v>
      </c>
      <c r="B41" s="32" t="s">
        <v>89</v>
      </c>
    </row>
    <row r="43" spans="1:4" x14ac:dyDescent="0.2">
      <c r="A43" s="32" t="s">
        <v>41</v>
      </c>
      <c r="B43" s="32" t="s">
        <v>42</v>
      </c>
      <c r="C43" s="32" t="s">
        <v>43</v>
      </c>
      <c r="D43" s="32" t="s">
        <v>44</v>
      </c>
    </row>
    <row r="44" spans="1:4" x14ac:dyDescent="0.2">
      <c r="A44" s="32" t="s">
        <v>45</v>
      </c>
      <c r="B44" s="32" t="s">
        <v>45</v>
      </c>
      <c r="C44" s="32">
        <v>863</v>
      </c>
      <c r="D44" s="32" t="s">
        <v>46</v>
      </c>
    </row>
    <row r="46" spans="1:4" x14ac:dyDescent="0.2">
      <c r="A46" s="32" t="s">
        <v>35</v>
      </c>
      <c r="B46" s="33">
        <v>44361</v>
      </c>
    </row>
    <row r="47" spans="1:4" x14ac:dyDescent="0.2">
      <c r="A47" s="32" t="s">
        <v>36</v>
      </c>
    </row>
    <row r="48" spans="1:4" x14ac:dyDescent="0.2">
      <c r="A48" s="32" t="s">
        <v>37</v>
      </c>
      <c r="B48" s="32" t="s">
        <v>38</v>
      </c>
    </row>
    <row r="49" spans="1:4" x14ac:dyDescent="0.2">
      <c r="A49" s="32" t="s">
        <v>39</v>
      </c>
      <c r="B49" s="32" t="s">
        <v>90</v>
      </c>
    </row>
    <row r="51" spans="1:4" x14ac:dyDescent="0.2">
      <c r="A51" s="32" t="s">
        <v>41</v>
      </c>
      <c r="B51" s="32" t="s">
        <v>42</v>
      </c>
      <c r="C51" s="32" t="s">
        <v>43</v>
      </c>
      <c r="D51" s="32" t="s">
        <v>44</v>
      </c>
    </row>
    <row r="52" spans="1:4" x14ac:dyDescent="0.2">
      <c r="A52" s="32" t="s">
        <v>45</v>
      </c>
      <c r="B52" s="32" t="s">
        <v>45</v>
      </c>
      <c r="C52" s="32">
        <v>808</v>
      </c>
      <c r="D52" s="32" t="s">
        <v>46</v>
      </c>
    </row>
    <row r="54" spans="1:4" x14ac:dyDescent="0.2">
      <c r="A54" s="32" t="s">
        <v>35</v>
      </c>
      <c r="B54" s="33">
        <v>44361</v>
      </c>
    </row>
    <row r="55" spans="1:4" x14ac:dyDescent="0.2">
      <c r="A55" s="32" t="s">
        <v>36</v>
      </c>
    </row>
    <row r="56" spans="1:4" x14ac:dyDescent="0.2">
      <c r="A56" s="32" t="s">
        <v>37</v>
      </c>
      <c r="B56" s="32" t="s">
        <v>38</v>
      </c>
    </row>
    <row r="57" spans="1:4" x14ac:dyDescent="0.2">
      <c r="A57" s="32" t="s">
        <v>39</v>
      </c>
      <c r="B57" s="32" t="s">
        <v>91</v>
      </c>
    </row>
    <row r="59" spans="1:4" x14ac:dyDescent="0.2">
      <c r="A59" s="32" t="s">
        <v>41</v>
      </c>
      <c r="B59" s="32" t="s">
        <v>42</v>
      </c>
      <c r="C59" s="32" t="s">
        <v>43</v>
      </c>
      <c r="D59" s="32" t="s">
        <v>44</v>
      </c>
    </row>
    <row r="60" spans="1:4" x14ac:dyDescent="0.2">
      <c r="A60" s="32" t="s">
        <v>45</v>
      </c>
      <c r="B60" s="32" t="s">
        <v>45</v>
      </c>
      <c r="C60" s="32">
        <v>743</v>
      </c>
      <c r="D60" s="32" t="s">
        <v>46</v>
      </c>
    </row>
    <row r="62" spans="1:4" x14ac:dyDescent="0.2">
      <c r="A62" s="32" t="s">
        <v>35</v>
      </c>
      <c r="B62" s="33">
        <v>44361</v>
      </c>
    </row>
    <row r="63" spans="1:4" x14ac:dyDescent="0.2">
      <c r="A63" s="32" t="s">
        <v>36</v>
      </c>
    </row>
    <row r="64" spans="1:4" x14ac:dyDescent="0.2">
      <c r="A64" s="32" t="s">
        <v>37</v>
      </c>
      <c r="B64" s="32" t="s">
        <v>38</v>
      </c>
    </row>
    <row r="65" spans="1:4" x14ac:dyDescent="0.2">
      <c r="A65" s="32" t="s">
        <v>39</v>
      </c>
      <c r="B65" s="32" t="s">
        <v>92</v>
      </c>
    </row>
    <row r="67" spans="1:4" x14ac:dyDescent="0.2">
      <c r="A67" s="32" t="s">
        <v>41</v>
      </c>
      <c r="B67" s="32" t="s">
        <v>42</v>
      </c>
      <c r="C67" s="32" t="s">
        <v>43</v>
      </c>
      <c r="D67" s="32" t="s">
        <v>44</v>
      </c>
    </row>
    <row r="68" spans="1:4" x14ac:dyDescent="0.2">
      <c r="A68" s="32" t="s">
        <v>45</v>
      </c>
      <c r="B68" s="32" t="s">
        <v>45</v>
      </c>
      <c r="C68" s="32">
        <v>385</v>
      </c>
      <c r="D68" s="32" t="s">
        <v>46</v>
      </c>
    </row>
    <row r="70" spans="1:4" x14ac:dyDescent="0.2">
      <c r="A70" s="32" t="s">
        <v>35</v>
      </c>
      <c r="B70" s="33">
        <v>44361</v>
      </c>
    </row>
    <row r="71" spans="1:4" x14ac:dyDescent="0.2">
      <c r="A71" s="32" t="s">
        <v>36</v>
      </c>
    </row>
    <row r="72" spans="1:4" x14ac:dyDescent="0.2">
      <c r="A72" s="32" t="s">
        <v>37</v>
      </c>
      <c r="B72" s="32" t="s">
        <v>38</v>
      </c>
    </row>
    <row r="73" spans="1:4" x14ac:dyDescent="0.2">
      <c r="A73" s="32" t="s">
        <v>39</v>
      </c>
      <c r="B73" s="32" t="s">
        <v>93</v>
      </c>
    </row>
    <row r="75" spans="1:4" x14ac:dyDescent="0.2">
      <c r="A75" s="32" t="s">
        <v>41</v>
      </c>
      <c r="B75" s="32" t="s">
        <v>42</v>
      </c>
      <c r="C75" s="32" t="s">
        <v>43</v>
      </c>
      <c r="D75" s="32" t="s">
        <v>44</v>
      </c>
    </row>
    <row r="76" spans="1:4" x14ac:dyDescent="0.2">
      <c r="A76" s="32" t="s">
        <v>45</v>
      </c>
      <c r="B76" s="32" t="s">
        <v>45</v>
      </c>
      <c r="C76" s="32">
        <v>322</v>
      </c>
      <c r="D76" s="32" t="s">
        <v>46</v>
      </c>
    </row>
    <row r="78" spans="1:4" x14ac:dyDescent="0.2">
      <c r="A78" s="32" t="s">
        <v>35</v>
      </c>
      <c r="B78" s="33">
        <v>44361</v>
      </c>
    </row>
    <row r="79" spans="1:4" x14ac:dyDescent="0.2">
      <c r="A79" s="32" t="s">
        <v>36</v>
      </c>
    </row>
    <row r="80" spans="1:4" x14ac:dyDescent="0.2">
      <c r="A80" s="32" t="s">
        <v>37</v>
      </c>
      <c r="B80" s="32" t="s">
        <v>38</v>
      </c>
    </row>
    <row r="81" spans="1:4" x14ac:dyDescent="0.2">
      <c r="A81" s="32" t="s">
        <v>39</v>
      </c>
      <c r="B81" s="32" t="s">
        <v>94</v>
      </c>
    </row>
    <row r="83" spans="1:4" x14ac:dyDescent="0.2">
      <c r="A83" s="32" t="s">
        <v>41</v>
      </c>
      <c r="B83" s="32" t="s">
        <v>42</v>
      </c>
      <c r="C83" s="32" t="s">
        <v>43</v>
      </c>
      <c r="D83" s="32" t="s">
        <v>44</v>
      </c>
    </row>
    <row r="84" spans="1:4" x14ac:dyDescent="0.2">
      <c r="A84" s="32" t="s">
        <v>45</v>
      </c>
      <c r="B84" s="32" t="s">
        <v>45</v>
      </c>
      <c r="C84" s="32">
        <v>295</v>
      </c>
      <c r="D84" s="32" t="s">
        <v>46</v>
      </c>
    </row>
    <row r="86" spans="1:4" x14ac:dyDescent="0.2">
      <c r="A86" s="32" t="s">
        <v>35</v>
      </c>
      <c r="B86" s="33">
        <v>44361</v>
      </c>
    </row>
    <row r="87" spans="1:4" x14ac:dyDescent="0.2">
      <c r="A87" s="32" t="s">
        <v>36</v>
      </c>
    </row>
    <row r="88" spans="1:4" x14ac:dyDescent="0.2">
      <c r="A88" s="32" t="s">
        <v>37</v>
      </c>
      <c r="B88" s="32" t="s">
        <v>38</v>
      </c>
    </row>
    <row r="89" spans="1:4" x14ac:dyDescent="0.2">
      <c r="A89" s="32" t="s">
        <v>39</v>
      </c>
      <c r="B89" s="32" t="s">
        <v>95</v>
      </c>
    </row>
    <row r="91" spans="1:4" x14ac:dyDescent="0.2">
      <c r="A91" s="32" t="s">
        <v>41</v>
      </c>
      <c r="B91" s="32" t="s">
        <v>42</v>
      </c>
      <c r="C91" s="32" t="s">
        <v>43</v>
      </c>
      <c r="D91" s="32" t="s">
        <v>44</v>
      </c>
    </row>
    <row r="92" spans="1:4" x14ac:dyDescent="0.2">
      <c r="A92" s="32" t="s">
        <v>45</v>
      </c>
      <c r="B92" s="32" t="s">
        <v>45</v>
      </c>
      <c r="C92" s="32">
        <v>282</v>
      </c>
      <c r="D92" s="32" t="s">
        <v>46</v>
      </c>
    </row>
    <row r="94" spans="1:4" x14ac:dyDescent="0.2">
      <c r="A94" s="32" t="s">
        <v>35</v>
      </c>
      <c r="B94" s="33">
        <v>44361</v>
      </c>
    </row>
    <row r="95" spans="1:4" x14ac:dyDescent="0.2">
      <c r="A95" s="32" t="s">
        <v>36</v>
      </c>
    </row>
    <row r="96" spans="1:4" x14ac:dyDescent="0.2">
      <c r="A96" s="32" t="s">
        <v>37</v>
      </c>
      <c r="B96" s="32" t="s">
        <v>38</v>
      </c>
    </row>
    <row r="97" spans="1:4" x14ac:dyDescent="0.2">
      <c r="A97" s="32" t="s">
        <v>39</v>
      </c>
      <c r="B97" s="32" t="s">
        <v>96</v>
      </c>
    </row>
    <row r="99" spans="1:4" x14ac:dyDescent="0.2">
      <c r="A99" s="32" t="s">
        <v>41</v>
      </c>
      <c r="B99" s="32" t="s">
        <v>42</v>
      </c>
      <c r="C99" s="32" t="s">
        <v>43</v>
      </c>
      <c r="D99" s="32" t="s">
        <v>44</v>
      </c>
    </row>
    <row r="100" spans="1:4" x14ac:dyDescent="0.2">
      <c r="A100" s="32" t="s">
        <v>45</v>
      </c>
      <c r="B100" s="32" t="s">
        <v>45</v>
      </c>
      <c r="C100" s="32">
        <v>277</v>
      </c>
      <c r="D100" s="32" t="s">
        <v>46</v>
      </c>
    </row>
    <row r="102" spans="1:4" x14ac:dyDescent="0.2">
      <c r="A102" s="32" t="s">
        <v>35</v>
      </c>
      <c r="B102" s="33">
        <v>44361</v>
      </c>
    </row>
    <row r="103" spans="1:4" x14ac:dyDescent="0.2">
      <c r="A103" s="32" t="s">
        <v>36</v>
      </c>
    </row>
    <row r="104" spans="1:4" x14ac:dyDescent="0.2">
      <c r="A104" s="32" t="s">
        <v>37</v>
      </c>
      <c r="B104" s="32" t="s">
        <v>38</v>
      </c>
    </row>
    <row r="105" spans="1:4" x14ac:dyDescent="0.2">
      <c r="A105" s="32" t="s">
        <v>39</v>
      </c>
      <c r="B105" s="32" t="s">
        <v>97</v>
      </c>
    </row>
    <row r="107" spans="1:4" x14ac:dyDescent="0.2">
      <c r="A107" s="32" t="s">
        <v>41</v>
      </c>
      <c r="B107" s="32" t="s">
        <v>42</v>
      </c>
      <c r="C107" s="32" t="s">
        <v>43</v>
      </c>
      <c r="D107" s="32" t="s">
        <v>44</v>
      </c>
    </row>
    <row r="108" spans="1:4" x14ac:dyDescent="0.2">
      <c r="A108" s="32" t="s">
        <v>45</v>
      </c>
      <c r="B108" s="32" t="s">
        <v>45</v>
      </c>
      <c r="C108" s="32">
        <v>270</v>
      </c>
      <c r="D108" s="32" t="s">
        <v>46</v>
      </c>
    </row>
    <row r="110" spans="1:4" x14ac:dyDescent="0.2">
      <c r="A110" s="32" t="s">
        <v>35</v>
      </c>
      <c r="B110" s="33">
        <v>44361</v>
      </c>
    </row>
    <row r="111" spans="1:4" x14ac:dyDescent="0.2">
      <c r="A111" s="32" t="s">
        <v>36</v>
      </c>
    </row>
    <row r="112" spans="1:4" x14ac:dyDescent="0.2">
      <c r="A112" s="32" t="s">
        <v>37</v>
      </c>
      <c r="B112" s="32" t="s">
        <v>38</v>
      </c>
    </row>
    <row r="113" spans="1:4" x14ac:dyDescent="0.2">
      <c r="A113" s="32" t="s">
        <v>39</v>
      </c>
      <c r="B113" s="32" t="s">
        <v>98</v>
      </c>
    </row>
    <row r="115" spans="1:4" x14ac:dyDescent="0.2">
      <c r="A115" s="32" t="s">
        <v>41</v>
      </c>
      <c r="B115" s="32" t="s">
        <v>42</v>
      </c>
      <c r="C115" s="32" t="s">
        <v>43</v>
      </c>
      <c r="D115" s="32" t="s">
        <v>44</v>
      </c>
    </row>
    <row r="116" spans="1:4" x14ac:dyDescent="0.2">
      <c r="A116" s="32" t="s">
        <v>45</v>
      </c>
      <c r="B116" s="32" t="s">
        <v>45</v>
      </c>
      <c r="C116" s="32">
        <v>261</v>
      </c>
      <c r="D116" s="32" t="s">
        <v>46</v>
      </c>
    </row>
    <row r="118" spans="1:4" x14ac:dyDescent="0.2">
      <c r="A118" s="32" t="s">
        <v>35</v>
      </c>
      <c r="B118" s="33">
        <v>44361</v>
      </c>
    </row>
    <row r="119" spans="1:4" x14ac:dyDescent="0.2">
      <c r="A119" s="32" t="s">
        <v>36</v>
      </c>
    </row>
    <row r="120" spans="1:4" x14ac:dyDescent="0.2">
      <c r="A120" s="32" t="s">
        <v>37</v>
      </c>
      <c r="B120" s="32" t="s">
        <v>38</v>
      </c>
    </row>
    <row r="121" spans="1:4" x14ac:dyDescent="0.2">
      <c r="A121" s="32" t="s">
        <v>39</v>
      </c>
      <c r="B121" s="32" t="s">
        <v>99</v>
      </c>
    </row>
    <row r="123" spans="1:4" x14ac:dyDescent="0.2">
      <c r="A123" s="32" t="s">
        <v>41</v>
      </c>
      <c r="B123" s="32" t="s">
        <v>42</v>
      </c>
      <c r="C123" s="32" t="s">
        <v>43</v>
      </c>
      <c r="D123" s="32" t="s">
        <v>44</v>
      </c>
    </row>
    <row r="124" spans="1:4" x14ac:dyDescent="0.2">
      <c r="A124" s="32" t="s">
        <v>45</v>
      </c>
      <c r="B124" s="32" t="s">
        <v>45</v>
      </c>
      <c r="C124" s="32">
        <v>335</v>
      </c>
      <c r="D124" s="32" t="s">
        <v>46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6B5BC-B685-0242-883D-8D3157243562}">
  <dimension ref="A1:M60"/>
  <sheetViews>
    <sheetView workbookViewId="0">
      <selection activeCell="K4" sqref="K4"/>
    </sheetView>
  </sheetViews>
  <sheetFormatPr baseColWidth="10" defaultColWidth="8.83203125" defaultRowHeight="15" x14ac:dyDescent="0.2"/>
  <cols>
    <col min="1" max="1" width="18.33203125" style="32" bestFit="1" customWidth="1"/>
    <col min="2" max="2" width="14" style="32" bestFit="1" customWidth="1"/>
    <col min="3" max="3" width="6.5" style="32" bestFit="1" customWidth="1"/>
    <col min="4" max="4" width="5.5" style="32" bestFit="1" customWidth="1"/>
    <col min="5" max="16384" width="8.83203125" style="34"/>
  </cols>
  <sheetData>
    <row r="1" spans="1:13" x14ac:dyDescent="0.2">
      <c r="A1" s="32" t="s">
        <v>29</v>
      </c>
      <c r="B1" s="33">
        <v>44365</v>
      </c>
      <c r="K1" s="35" t="s">
        <v>107</v>
      </c>
      <c r="L1" s="34">
        <f>Summary!H14</f>
        <v>840.5</v>
      </c>
    </row>
    <row r="2" spans="1:13" x14ac:dyDescent="0.2">
      <c r="A2" s="32" t="s">
        <v>30</v>
      </c>
      <c r="B2" s="32" t="s">
        <v>31</v>
      </c>
      <c r="G2" s="36" t="s">
        <v>108</v>
      </c>
      <c r="H2" s="36" t="s">
        <v>20</v>
      </c>
      <c r="I2" s="35" t="s">
        <v>109</v>
      </c>
      <c r="J2" s="35" t="s">
        <v>110</v>
      </c>
      <c r="K2" s="35" t="s">
        <v>111</v>
      </c>
      <c r="L2" s="35" t="s">
        <v>21</v>
      </c>
      <c r="M2" s="34" t="s">
        <v>112</v>
      </c>
    </row>
    <row r="3" spans="1:13" ht="16" x14ac:dyDescent="0.2">
      <c r="A3" s="32" t="s">
        <v>32</v>
      </c>
      <c r="B3" s="32" t="s">
        <v>33</v>
      </c>
      <c r="G3" s="37" t="s">
        <v>113</v>
      </c>
      <c r="H3" s="37">
        <v>1</v>
      </c>
      <c r="I3" s="34">
        <f>J3*60</f>
        <v>0</v>
      </c>
      <c r="J3" s="37">
        <v>0</v>
      </c>
      <c r="K3" s="34">
        <f>'4 &amp; 2 mlh'!$C$124</f>
        <v>335</v>
      </c>
      <c r="L3" s="40">
        <f>K3/$L$1</f>
        <v>0.39857227840571091</v>
      </c>
    </row>
    <row r="4" spans="1:13" ht="16" x14ac:dyDescent="0.2">
      <c r="A4" s="32" t="s">
        <v>34</v>
      </c>
      <c r="B4" s="32" t="s">
        <v>33</v>
      </c>
      <c r="G4" s="37" t="s">
        <v>114</v>
      </c>
      <c r="H4" s="37">
        <v>1</v>
      </c>
      <c r="I4" s="34">
        <f t="shared" ref="I4:I10" si="0">J4*60</f>
        <v>900</v>
      </c>
      <c r="J4" s="39">
        <v>15</v>
      </c>
      <c r="K4" s="34">
        <f>C12</f>
        <v>161</v>
      </c>
      <c r="L4" s="40">
        <f t="shared" ref="L4:L10" si="1">K4/$L$1</f>
        <v>0.19155264723378942</v>
      </c>
    </row>
    <row r="5" spans="1:13" ht="16" x14ac:dyDescent="0.2">
      <c r="G5" s="37" t="s">
        <v>114</v>
      </c>
      <c r="H5" s="37">
        <v>1</v>
      </c>
      <c r="I5" s="34">
        <f t="shared" si="0"/>
        <v>960</v>
      </c>
      <c r="J5" s="38">
        <v>16</v>
      </c>
      <c r="K5" s="34">
        <f>C20</f>
        <v>167</v>
      </c>
      <c r="L5" s="40">
        <f t="shared" si="1"/>
        <v>0.19869125520523498</v>
      </c>
    </row>
    <row r="6" spans="1:13" ht="16" x14ac:dyDescent="0.2">
      <c r="A6" s="32" t="s">
        <v>35</v>
      </c>
      <c r="B6" s="33">
        <v>44362</v>
      </c>
      <c r="G6" s="37" t="s">
        <v>114</v>
      </c>
      <c r="H6" s="37">
        <v>1</v>
      </c>
      <c r="I6" s="34">
        <f t="shared" si="0"/>
        <v>1020</v>
      </c>
      <c r="J6" s="38">
        <v>17</v>
      </c>
      <c r="K6" s="34">
        <f>C28</f>
        <v>164</v>
      </c>
      <c r="L6" s="40">
        <f t="shared" si="1"/>
        <v>0.1951219512195122</v>
      </c>
    </row>
    <row r="7" spans="1:13" ht="16" x14ac:dyDescent="0.2">
      <c r="A7" s="32" t="s">
        <v>36</v>
      </c>
      <c r="G7" s="37" t="s">
        <v>114</v>
      </c>
      <c r="H7" s="37">
        <v>1</v>
      </c>
      <c r="I7" s="34">
        <f t="shared" si="0"/>
        <v>1080</v>
      </c>
      <c r="J7" s="38">
        <v>18</v>
      </c>
      <c r="K7" s="34">
        <f>C36</f>
        <v>165</v>
      </c>
      <c r="L7" s="40">
        <f t="shared" si="1"/>
        <v>0.19631171921475313</v>
      </c>
    </row>
    <row r="8" spans="1:13" ht="16" x14ac:dyDescent="0.2">
      <c r="A8" s="32" t="s">
        <v>37</v>
      </c>
      <c r="B8" s="32" t="s">
        <v>38</v>
      </c>
      <c r="G8" s="37" t="s">
        <v>114</v>
      </c>
      <c r="H8" s="37">
        <v>1</v>
      </c>
      <c r="I8" s="34">
        <f t="shared" si="0"/>
        <v>1140</v>
      </c>
      <c r="J8" s="38">
        <v>19</v>
      </c>
      <c r="K8" s="34">
        <f>C44</f>
        <v>166</v>
      </c>
      <c r="L8" s="40">
        <f t="shared" si="1"/>
        <v>0.19750148720999405</v>
      </c>
    </row>
    <row r="9" spans="1:13" ht="16" x14ac:dyDescent="0.2">
      <c r="A9" s="32" t="s">
        <v>39</v>
      </c>
      <c r="B9" s="32" t="s">
        <v>100</v>
      </c>
      <c r="G9" s="37" t="s">
        <v>114</v>
      </c>
      <c r="H9" s="37">
        <v>1</v>
      </c>
      <c r="I9" s="34">
        <f t="shared" si="0"/>
        <v>1200</v>
      </c>
      <c r="J9" s="38">
        <v>20</v>
      </c>
      <c r="K9" s="34">
        <f>C52</f>
        <v>158</v>
      </c>
      <c r="L9" s="40">
        <f t="shared" si="1"/>
        <v>0.18798334324806662</v>
      </c>
    </row>
    <row r="10" spans="1:13" ht="16" x14ac:dyDescent="0.2">
      <c r="G10" s="37" t="s">
        <v>114</v>
      </c>
      <c r="H10" s="37">
        <v>1</v>
      </c>
      <c r="I10" s="34">
        <f t="shared" si="0"/>
        <v>1320</v>
      </c>
      <c r="J10" s="38">
        <v>22</v>
      </c>
      <c r="K10" s="34">
        <f>C60</f>
        <v>160</v>
      </c>
      <c r="L10" s="40">
        <f t="shared" si="1"/>
        <v>0.19036287923854847</v>
      </c>
    </row>
    <row r="11" spans="1:13" x14ac:dyDescent="0.2">
      <c r="A11" s="32" t="s">
        <v>41</v>
      </c>
      <c r="B11" s="32" t="s">
        <v>42</v>
      </c>
      <c r="C11" s="32" t="s">
        <v>43</v>
      </c>
      <c r="D11" s="32" t="s">
        <v>44</v>
      </c>
    </row>
    <row r="12" spans="1:13" x14ac:dyDescent="0.2">
      <c r="A12" s="32" t="s">
        <v>45</v>
      </c>
      <c r="B12" s="32" t="s">
        <v>45</v>
      </c>
      <c r="C12" s="32">
        <v>161</v>
      </c>
      <c r="D12" s="32" t="s">
        <v>46</v>
      </c>
    </row>
    <row r="14" spans="1:13" x14ac:dyDescent="0.2">
      <c r="A14" s="32" t="s">
        <v>35</v>
      </c>
      <c r="B14" s="33">
        <v>44362</v>
      </c>
    </row>
    <row r="15" spans="1:13" x14ac:dyDescent="0.2">
      <c r="A15" s="32" t="s">
        <v>36</v>
      </c>
    </row>
    <row r="16" spans="1:13" x14ac:dyDescent="0.2">
      <c r="A16" s="32" t="s">
        <v>37</v>
      </c>
      <c r="B16" s="32" t="s">
        <v>38</v>
      </c>
    </row>
    <row r="17" spans="1:4" x14ac:dyDescent="0.2">
      <c r="A17" s="32" t="s">
        <v>39</v>
      </c>
      <c r="B17" s="32" t="s">
        <v>101</v>
      </c>
    </row>
    <row r="19" spans="1:4" x14ac:dyDescent="0.2">
      <c r="A19" s="32" t="s">
        <v>41</v>
      </c>
      <c r="B19" s="32" t="s">
        <v>42</v>
      </c>
      <c r="C19" s="32" t="s">
        <v>43</v>
      </c>
      <c r="D19" s="32" t="s">
        <v>44</v>
      </c>
    </row>
    <row r="20" spans="1:4" x14ac:dyDescent="0.2">
      <c r="A20" s="32" t="s">
        <v>45</v>
      </c>
      <c r="B20" s="32" t="s">
        <v>45</v>
      </c>
      <c r="C20" s="32">
        <v>167</v>
      </c>
      <c r="D20" s="32" t="s">
        <v>46</v>
      </c>
    </row>
    <row r="22" spans="1:4" x14ac:dyDescent="0.2">
      <c r="A22" s="32" t="s">
        <v>35</v>
      </c>
      <c r="B22" s="33">
        <v>44362</v>
      </c>
    </row>
    <row r="23" spans="1:4" x14ac:dyDescent="0.2">
      <c r="A23" s="32" t="s">
        <v>36</v>
      </c>
    </row>
    <row r="24" spans="1:4" x14ac:dyDescent="0.2">
      <c r="A24" s="32" t="s">
        <v>37</v>
      </c>
      <c r="B24" s="32" t="s">
        <v>38</v>
      </c>
    </row>
    <row r="25" spans="1:4" x14ac:dyDescent="0.2">
      <c r="A25" s="32" t="s">
        <v>39</v>
      </c>
      <c r="B25" s="32" t="s">
        <v>102</v>
      </c>
    </row>
    <row r="27" spans="1:4" x14ac:dyDescent="0.2">
      <c r="A27" s="32" t="s">
        <v>41</v>
      </c>
      <c r="B27" s="32" t="s">
        <v>42</v>
      </c>
      <c r="C27" s="32" t="s">
        <v>43</v>
      </c>
      <c r="D27" s="32" t="s">
        <v>44</v>
      </c>
    </row>
    <row r="28" spans="1:4" x14ac:dyDescent="0.2">
      <c r="A28" s="32" t="s">
        <v>45</v>
      </c>
      <c r="B28" s="32" t="s">
        <v>45</v>
      </c>
      <c r="C28" s="32">
        <v>164</v>
      </c>
      <c r="D28" s="32" t="s">
        <v>46</v>
      </c>
    </row>
    <row r="30" spans="1:4" x14ac:dyDescent="0.2">
      <c r="A30" s="32" t="s">
        <v>35</v>
      </c>
      <c r="B30" s="33">
        <v>44362</v>
      </c>
    </row>
    <row r="31" spans="1:4" x14ac:dyDescent="0.2">
      <c r="A31" s="32" t="s">
        <v>36</v>
      </c>
    </row>
    <row r="32" spans="1:4" x14ac:dyDescent="0.2">
      <c r="A32" s="32" t="s">
        <v>37</v>
      </c>
      <c r="B32" s="32" t="s">
        <v>38</v>
      </c>
    </row>
    <row r="33" spans="1:4" x14ac:dyDescent="0.2">
      <c r="A33" s="32" t="s">
        <v>39</v>
      </c>
      <c r="B33" s="32" t="s">
        <v>103</v>
      </c>
    </row>
    <row r="35" spans="1:4" x14ac:dyDescent="0.2">
      <c r="A35" s="32" t="s">
        <v>41</v>
      </c>
      <c r="B35" s="32" t="s">
        <v>42</v>
      </c>
      <c r="C35" s="32" t="s">
        <v>43</v>
      </c>
      <c r="D35" s="32" t="s">
        <v>44</v>
      </c>
    </row>
    <row r="36" spans="1:4" x14ac:dyDescent="0.2">
      <c r="A36" s="32" t="s">
        <v>45</v>
      </c>
      <c r="B36" s="32" t="s">
        <v>45</v>
      </c>
      <c r="C36" s="32">
        <v>165</v>
      </c>
      <c r="D36" s="32" t="s">
        <v>46</v>
      </c>
    </row>
    <row r="38" spans="1:4" x14ac:dyDescent="0.2">
      <c r="A38" s="32" t="s">
        <v>35</v>
      </c>
      <c r="B38" s="33">
        <v>44362</v>
      </c>
    </row>
    <row r="39" spans="1:4" x14ac:dyDescent="0.2">
      <c r="A39" s="32" t="s">
        <v>36</v>
      </c>
    </row>
    <row r="40" spans="1:4" x14ac:dyDescent="0.2">
      <c r="A40" s="32" t="s">
        <v>37</v>
      </c>
      <c r="B40" s="32" t="s">
        <v>38</v>
      </c>
    </row>
    <row r="41" spans="1:4" x14ac:dyDescent="0.2">
      <c r="A41" s="32" t="s">
        <v>39</v>
      </c>
      <c r="B41" s="32" t="s">
        <v>104</v>
      </c>
    </row>
    <row r="43" spans="1:4" x14ac:dyDescent="0.2">
      <c r="A43" s="32" t="s">
        <v>41</v>
      </c>
      <c r="B43" s="32" t="s">
        <v>42</v>
      </c>
      <c r="C43" s="32" t="s">
        <v>43</v>
      </c>
      <c r="D43" s="32" t="s">
        <v>44</v>
      </c>
    </row>
    <row r="44" spans="1:4" x14ac:dyDescent="0.2">
      <c r="A44" s="32" t="s">
        <v>45</v>
      </c>
      <c r="B44" s="32" t="s">
        <v>45</v>
      </c>
      <c r="C44" s="32">
        <v>166</v>
      </c>
      <c r="D44" s="32" t="s">
        <v>46</v>
      </c>
    </row>
    <row r="46" spans="1:4" x14ac:dyDescent="0.2">
      <c r="A46" s="32" t="s">
        <v>35</v>
      </c>
      <c r="B46" s="33">
        <v>44362</v>
      </c>
    </row>
    <row r="47" spans="1:4" x14ac:dyDescent="0.2">
      <c r="A47" s="32" t="s">
        <v>36</v>
      </c>
    </row>
    <row r="48" spans="1:4" x14ac:dyDescent="0.2">
      <c r="A48" s="32" t="s">
        <v>37</v>
      </c>
      <c r="B48" s="32" t="s">
        <v>38</v>
      </c>
    </row>
    <row r="49" spans="1:4" x14ac:dyDescent="0.2">
      <c r="A49" s="32" t="s">
        <v>39</v>
      </c>
      <c r="B49" s="32" t="s">
        <v>105</v>
      </c>
    </row>
    <row r="51" spans="1:4" x14ac:dyDescent="0.2">
      <c r="A51" s="32" t="s">
        <v>41</v>
      </c>
      <c r="B51" s="32" t="s">
        <v>42</v>
      </c>
      <c r="C51" s="32" t="s">
        <v>43</v>
      </c>
      <c r="D51" s="32" t="s">
        <v>44</v>
      </c>
    </row>
    <row r="52" spans="1:4" x14ac:dyDescent="0.2">
      <c r="A52" s="32" t="s">
        <v>45</v>
      </c>
      <c r="B52" s="32" t="s">
        <v>45</v>
      </c>
      <c r="C52" s="32">
        <v>158</v>
      </c>
      <c r="D52" s="32" t="s">
        <v>46</v>
      </c>
    </row>
    <row r="54" spans="1:4" x14ac:dyDescent="0.2">
      <c r="A54" s="32" t="s">
        <v>35</v>
      </c>
      <c r="B54" s="33">
        <v>44362</v>
      </c>
    </row>
    <row r="55" spans="1:4" x14ac:dyDescent="0.2">
      <c r="A55" s="32" t="s">
        <v>36</v>
      </c>
    </row>
    <row r="56" spans="1:4" x14ac:dyDescent="0.2">
      <c r="A56" s="32" t="s">
        <v>37</v>
      </c>
      <c r="B56" s="32" t="s">
        <v>38</v>
      </c>
    </row>
    <row r="57" spans="1:4" x14ac:dyDescent="0.2">
      <c r="A57" s="32" t="s">
        <v>39</v>
      </c>
      <c r="B57" s="32" t="s">
        <v>106</v>
      </c>
    </row>
    <row r="59" spans="1:4" x14ac:dyDescent="0.2">
      <c r="A59" s="32" t="s">
        <v>41</v>
      </c>
      <c r="B59" s="32" t="s">
        <v>42</v>
      </c>
      <c r="C59" s="32" t="s">
        <v>43</v>
      </c>
      <c r="D59" s="32" t="s">
        <v>44</v>
      </c>
    </row>
    <row r="60" spans="1:4" x14ac:dyDescent="0.2">
      <c r="A60" s="32" t="s">
        <v>45</v>
      </c>
      <c r="B60" s="32" t="s">
        <v>45</v>
      </c>
      <c r="C60" s="32">
        <v>160</v>
      </c>
      <c r="D60" s="32" t="s">
        <v>46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DC98-9F2E-6A4B-836D-0FED46342324}">
  <dimension ref="A1:AD62"/>
  <sheetViews>
    <sheetView tabSelected="1" zoomScale="130" zoomScaleNormal="130" workbookViewId="0">
      <selection activeCell="J15" sqref="J15"/>
    </sheetView>
  </sheetViews>
  <sheetFormatPr baseColWidth="10" defaultRowHeight="16" x14ac:dyDescent="0.2"/>
  <sheetData>
    <row r="1" spans="1:30" x14ac:dyDescent="0.2">
      <c r="A1" s="1" t="s">
        <v>0</v>
      </c>
      <c r="P1" t="s">
        <v>1</v>
      </c>
    </row>
    <row r="2" spans="1:30" x14ac:dyDescent="0.2">
      <c r="A2" s="2">
        <v>44328</v>
      </c>
      <c r="B2" s="3" t="s">
        <v>2</v>
      </c>
      <c r="C2" s="3"/>
      <c r="D2" s="4">
        <v>44328</v>
      </c>
      <c r="E2" s="3" t="s">
        <v>2</v>
      </c>
      <c r="F2" s="5"/>
      <c r="G2" s="4">
        <v>44335</v>
      </c>
      <c r="H2" s="3" t="s">
        <v>3</v>
      </c>
      <c r="I2" s="5"/>
      <c r="J2" s="6">
        <v>44336</v>
      </c>
      <c r="K2" s="3" t="s">
        <v>3</v>
      </c>
      <c r="L2" s="5"/>
      <c r="M2" s="2">
        <v>44337</v>
      </c>
      <c r="N2" s="3" t="s">
        <v>4</v>
      </c>
      <c r="O2" s="5"/>
      <c r="P2" s="6">
        <v>44341</v>
      </c>
      <c r="Q2" s="3" t="s">
        <v>5</v>
      </c>
      <c r="R2" s="5"/>
      <c r="S2" s="6">
        <v>44342</v>
      </c>
      <c r="T2" s="3" t="s">
        <v>6</v>
      </c>
      <c r="U2" s="5"/>
      <c r="V2" s="6">
        <v>44342</v>
      </c>
      <c r="W2" s="3" t="s">
        <v>6</v>
      </c>
      <c r="X2" s="5"/>
      <c r="Y2" s="6">
        <v>44342</v>
      </c>
      <c r="Z2" s="3" t="s">
        <v>6</v>
      </c>
      <c r="AA2" s="5"/>
      <c r="AB2" s="6">
        <v>44343</v>
      </c>
      <c r="AC2" s="3" t="s">
        <v>7</v>
      </c>
      <c r="AD2" s="5"/>
    </row>
    <row r="3" spans="1:30" x14ac:dyDescent="0.2">
      <c r="A3" s="7" t="s">
        <v>8</v>
      </c>
      <c r="B3" s="8" t="s">
        <v>9</v>
      </c>
      <c r="C3" s="9" t="s">
        <v>10</v>
      </c>
      <c r="D3" s="7" t="s">
        <v>8</v>
      </c>
      <c r="E3" s="8" t="s">
        <v>9</v>
      </c>
      <c r="F3" s="9" t="s">
        <v>10</v>
      </c>
      <c r="G3" s="8" t="s">
        <v>8</v>
      </c>
      <c r="H3" s="8" t="s">
        <v>9</v>
      </c>
      <c r="I3" s="9" t="s">
        <v>10</v>
      </c>
      <c r="J3" s="7" t="s">
        <v>8</v>
      </c>
      <c r="K3" s="8" t="s">
        <v>9</v>
      </c>
      <c r="L3" s="9" t="s">
        <v>10</v>
      </c>
      <c r="M3" s="7" t="s">
        <v>8</v>
      </c>
      <c r="N3" s="8" t="s">
        <v>9</v>
      </c>
      <c r="O3" s="9" t="s">
        <v>10</v>
      </c>
      <c r="P3" s="7" t="s">
        <v>8</v>
      </c>
      <c r="Q3" s="8" t="s">
        <v>9</v>
      </c>
      <c r="R3" s="9" t="s">
        <v>10</v>
      </c>
      <c r="S3" s="7" t="s">
        <v>8</v>
      </c>
      <c r="T3" s="8" t="s">
        <v>9</v>
      </c>
      <c r="U3" s="9" t="s">
        <v>10</v>
      </c>
      <c r="V3" s="7" t="s">
        <v>8</v>
      </c>
      <c r="W3" s="8" t="s">
        <v>9</v>
      </c>
      <c r="X3" s="9" t="s">
        <v>10</v>
      </c>
      <c r="Y3" s="7" t="s">
        <v>8</v>
      </c>
      <c r="Z3" s="8" t="s">
        <v>9</v>
      </c>
      <c r="AA3" s="9" t="s">
        <v>10</v>
      </c>
      <c r="AB3" s="7" t="s">
        <v>8</v>
      </c>
      <c r="AC3" s="8" t="s">
        <v>9</v>
      </c>
      <c r="AD3" s="9" t="s">
        <v>10</v>
      </c>
    </row>
    <row r="4" spans="1:30" x14ac:dyDescent="0.2">
      <c r="A4" s="10">
        <v>6070</v>
      </c>
      <c r="B4" s="11">
        <v>5995</v>
      </c>
      <c r="C4" s="12">
        <v>106.06601717798213</v>
      </c>
      <c r="D4" s="10">
        <v>640</v>
      </c>
      <c r="E4" s="11">
        <v>637.5</v>
      </c>
      <c r="F4" s="12">
        <v>3.5355339059327378</v>
      </c>
      <c r="G4" s="13">
        <v>626</v>
      </c>
      <c r="H4" s="11">
        <f>AVERAGE(G4:G5)</f>
        <v>617.5</v>
      </c>
      <c r="I4" s="12">
        <f>STDEV(G4:G5)</f>
        <v>12.020815280171307</v>
      </c>
      <c r="J4" s="10">
        <v>651</v>
      </c>
      <c r="K4" s="11">
        <f>AVERAGE(J4:J5)</f>
        <v>639.5</v>
      </c>
      <c r="L4" s="12">
        <f>STDEV(J4:J5)</f>
        <v>16.263455967290593</v>
      </c>
      <c r="M4" s="10">
        <v>642</v>
      </c>
      <c r="N4" s="11">
        <f>AVERAGE(M4:M5)</f>
        <v>637</v>
      </c>
      <c r="O4" s="12">
        <f>STDEV(M4:M5)</f>
        <v>7.0710678118654755</v>
      </c>
      <c r="P4" s="10">
        <v>701</v>
      </c>
      <c r="Q4" s="11">
        <f>AVERAGE(P4:P5)</f>
        <v>694</v>
      </c>
      <c r="R4" s="12">
        <f>STDEV(P4:P5)</f>
        <v>9.8994949366116654</v>
      </c>
      <c r="S4" s="10">
        <v>672</v>
      </c>
      <c r="T4" s="11">
        <f>AVERAGE(S4:S5)</f>
        <v>678</v>
      </c>
      <c r="U4" s="12">
        <f>STDEV(S4:S5)</f>
        <v>8.4852813742385695</v>
      </c>
      <c r="V4" s="10" t="s">
        <v>11</v>
      </c>
      <c r="W4" s="11" t="e">
        <f>AVERAGE(V4:V5)</f>
        <v>#DIV/0!</v>
      </c>
      <c r="X4" s="14" t="e">
        <f>STDEV(V4:V5)</f>
        <v>#DIV/0!</v>
      </c>
      <c r="Y4" s="10">
        <v>908</v>
      </c>
      <c r="Z4" s="11">
        <f>AVERAGE(Y4:Y5)</f>
        <v>903</v>
      </c>
      <c r="AA4" s="12">
        <f>STDEV(Y4:Y5)</f>
        <v>7.0710678118654755</v>
      </c>
      <c r="AB4" s="10">
        <v>12000</v>
      </c>
      <c r="AC4" s="11">
        <f>AVERAGE(AB4:AB5)</f>
        <v>11000</v>
      </c>
      <c r="AD4" s="12">
        <f>STDEV(AB4:AB5)</f>
        <v>1414.2135623730951</v>
      </c>
    </row>
    <row r="5" spans="1:30" x14ac:dyDescent="0.2">
      <c r="A5" s="10">
        <v>5920</v>
      </c>
      <c r="B5" s="13" t="s">
        <v>12</v>
      </c>
      <c r="C5" s="15">
        <v>1.7692413207336468E-2</v>
      </c>
      <c r="D5" s="10">
        <v>635</v>
      </c>
      <c r="E5" s="13" t="s">
        <v>12</v>
      </c>
      <c r="F5" s="15">
        <v>5.5459355387180199E-3</v>
      </c>
      <c r="G5" s="13">
        <v>609</v>
      </c>
      <c r="H5" s="16" t="s">
        <v>12</v>
      </c>
      <c r="I5" s="17">
        <f>I4/H4</f>
        <v>1.9466907336309808E-2</v>
      </c>
      <c r="J5" s="10">
        <v>628</v>
      </c>
      <c r="K5" s="16" t="s">
        <v>12</v>
      </c>
      <c r="L5" s="17">
        <f>L4/K4</f>
        <v>2.543151832258107E-2</v>
      </c>
      <c r="M5" s="10">
        <v>632</v>
      </c>
      <c r="N5" s="16" t="s">
        <v>12</v>
      </c>
      <c r="O5" s="17">
        <f>O4/N4</f>
        <v>1.1100577412661657E-2</v>
      </c>
      <c r="P5" s="10">
        <v>687</v>
      </c>
      <c r="Q5" s="16" t="s">
        <v>12</v>
      </c>
      <c r="R5" s="17">
        <f>R4/Q4</f>
        <v>1.4264401925953409E-2</v>
      </c>
      <c r="S5" s="10">
        <v>684</v>
      </c>
      <c r="T5" s="16" t="s">
        <v>12</v>
      </c>
      <c r="U5" s="17">
        <f>U4/T4</f>
        <v>1.251516426878845E-2</v>
      </c>
      <c r="V5" s="10" t="s">
        <v>11</v>
      </c>
      <c r="W5" s="16" t="s">
        <v>12</v>
      </c>
      <c r="X5" s="17" t="e">
        <f>X4/W4</f>
        <v>#DIV/0!</v>
      </c>
      <c r="Y5" s="10">
        <v>898</v>
      </c>
      <c r="Z5" s="16" t="s">
        <v>12</v>
      </c>
      <c r="AA5" s="17">
        <f>AA4/Z4</f>
        <v>7.8306398802496964E-3</v>
      </c>
      <c r="AB5" s="10">
        <v>10000</v>
      </c>
      <c r="AC5" s="16" t="s">
        <v>12</v>
      </c>
      <c r="AD5" s="17">
        <f>AD4/AC4</f>
        <v>0.12856486930664501</v>
      </c>
    </row>
    <row r="6" spans="1:30" x14ac:dyDescent="0.2">
      <c r="A6" s="18" t="s">
        <v>13</v>
      </c>
      <c r="B6" s="19"/>
      <c r="C6" s="20"/>
      <c r="D6" s="18" t="s">
        <v>13</v>
      </c>
      <c r="E6" s="19"/>
      <c r="F6" s="20"/>
      <c r="G6" s="19" t="s">
        <v>13</v>
      </c>
      <c r="H6" s="19"/>
      <c r="I6" s="20"/>
      <c r="J6" s="18" t="s">
        <v>13</v>
      </c>
      <c r="K6" s="19"/>
      <c r="L6" s="20"/>
      <c r="M6" s="18" t="s">
        <v>13</v>
      </c>
      <c r="N6" s="19"/>
      <c r="O6" s="20"/>
      <c r="P6" s="10" t="s">
        <v>13</v>
      </c>
      <c r="Q6" s="13"/>
      <c r="R6" s="14"/>
      <c r="S6" s="10" t="s">
        <v>13</v>
      </c>
      <c r="T6" s="13"/>
      <c r="U6" s="14"/>
      <c r="V6" s="18" t="s">
        <v>13</v>
      </c>
      <c r="W6" s="19"/>
      <c r="X6" s="20"/>
      <c r="Y6" s="18" t="s">
        <v>13</v>
      </c>
      <c r="Z6" s="19"/>
      <c r="AA6" s="20"/>
      <c r="AB6" s="18" t="s">
        <v>13</v>
      </c>
      <c r="AC6" s="19"/>
      <c r="AD6" s="20"/>
    </row>
    <row r="7" spans="1:30" x14ac:dyDescent="0.2">
      <c r="A7" s="21">
        <v>44344</v>
      </c>
      <c r="B7" s="19" t="s">
        <v>14</v>
      </c>
      <c r="C7" s="20"/>
      <c r="D7" s="21">
        <v>44347</v>
      </c>
      <c r="E7" s="19" t="s">
        <v>14</v>
      </c>
      <c r="F7" s="20"/>
      <c r="G7" s="21">
        <v>44347</v>
      </c>
      <c r="H7" s="19" t="s">
        <v>14</v>
      </c>
      <c r="I7" s="19"/>
      <c r="J7" s="22">
        <v>44350</v>
      </c>
      <c r="K7" s="23" t="s">
        <v>15</v>
      </c>
      <c r="L7" s="24"/>
      <c r="M7" s="22">
        <v>44350</v>
      </c>
      <c r="N7" s="23" t="s">
        <v>16</v>
      </c>
      <c r="O7" s="24"/>
      <c r="P7" s="22">
        <v>44354</v>
      </c>
      <c r="Q7" s="23" t="s">
        <v>17</v>
      </c>
      <c r="R7" s="24"/>
      <c r="S7" s="53">
        <v>44356</v>
      </c>
      <c r="T7" s="23" t="s">
        <v>18</v>
      </c>
      <c r="U7" s="24"/>
      <c r="V7" s="13"/>
      <c r="W7" s="13"/>
      <c r="X7" s="13"/>
    </row>
    <row r="8" spans="1:30" x14ac:dyDescent="0.2">
      <c r="A8" s="7" t="s">
        <v>8</v>
      </c>
      <c r="B8" s="8" t="s">
        <v>9</v>
      </c>
      <c r="C8" s="9" t="s">
        <v>10</v>
      </c>
      <c r="D8" s="7" t="s">
        <v>8</v>
      </c>
      <c r="E8" s="8" t="s">
        <v>9</v>
      </c>
      <c r="F8" s="9" t="s">
        <v>10</v>
      </c>
      <c r="G8" s="7" t="s">
        <v>8</v>
      </c>
      <c r="H8" s="8" t="s">
        <v>9</v>
      </c>
      <c r="I8" s="8" t="s">
        <v>10</v>
      </c>
      <c r="J8" s="7" t="s">
        <v>8</v>
      </c>
      <c r="K8" s="8" t="s">
        <v>9</v>
      </c>
      <c r="L8" s="9" t="s">
        <v>10</v>
      </c>
      <c r="M8" s="7" t="s">
        <v>8</v>
      </c>
      <c r="N8" s="8" t="s">
        <v>9</v>
      </c>
      <c r="O8" s="9" t="s">
        <v>10</v>
      </c>
      <c r="P8" s="7" t="s">
        <v>8</v>
      </c>
      <c r="Q8" s="8" t="s">
        <v>9</v>
      </c>
      <c r="R8" s="9" t="s">
        <v>10</v>
      </c>
      <c r="S8" s="8" t="s">
        <v>8</v>
      </c>
      <c r="T8" s="8" t="s">
        <v>9</v>
      </c>
      <c r="U8" s="9" t="s">
        <v>10</v>
      </c>
      <c r="V8" s="13"/>
      <c r="W8" s="13"/>
      <c r="X8" s="13"/>
    </row>
    <row r="9" spans="1:30" x14ac:dyDescent="0.2">
      <c r="A9" s="10">
        <v>953</v>
      </c>
      <c r="B9" s="11">
        <f>AVERAGE(A9:A10)</f>
        <v>945.5</v>
      </c>
      <c r="C9" s="12">
        <f>STDEV(A9:A10)</f>
        <v>10.606601717798213</v>
      </c>
      <c r="D9" s="10">
        <v>932</v>
      </c>
      <c r="E9" s="11">
        <f>AVERAGE(D9:D10)</f>
        <v>935.5</v>
      </c>
      <c r="F9" s="12">
        <f>STDEV(D9:D10)</f>
        <v>4.9497474683058327</v>
      </c>
      <c r="G9" s="10">
        <v>831</v>
      </c>
      <c r="H9" s="11">
        <f>AVERAGE(G9:G10)</f>
        <v>839</v>
      </c>
      <c r="I9" s="25">
        <f>STDEV(G9:G10)</f>
        <v>11.313708498984761</v>
      </c>
      <c r="J9" s="10">
        <v>855</v>
      </c>
      <c r="K9" s="11">
        <f>AVERAGE(J9:J10)</f>
        <v>840</v>
      </c>
      <c r="L9" s="12">
        <f>STDEV(J9:J10)</f>
        <v>21.213203435596427</v>
      </c>
      <c r="M9" s="10">
        <v>838</v>
      </c>
      <c r="N9" s="11">
        <f>AVERAGE(M9:M10)</f>
        <v>841.5</v>
      </c>
      <c r="O9" s="12">
        <f>STDEV(M9:M10)</f>
        <v>4.9497474683058327</v>
      </c>
      <c r="P9" s="10">
        <v>787</v>
      </c>
      <c r="Q9" s="11">
        <f>AVERAGE(P9:P16)</f>
        <v>794</v>
      </c>
      <c r="R9" s="12">
        <f>STDEV(P9:P10)</f>
        <v>9.8994949366116654</v>
      </c>
      <c r="S9" s="13">
        <v>839</v>
      </c>
      <c r="T9" s="11">
        <f>AVERAGE(S9:S10)</f>
        <v>826.5</v>
      </c>
      <c r="U9" s="12">
        <f>STDEV(S9:S10)</f>
        <v>17.677669529663689</v>
      </c>
    </row>
    <row r="10" spans="1:30" x14ac:dyDescent="0.2">
      <c r="A10" s="10">
        <v>938</v>
      </c>
      <c r="B10" s="16" t="s">
        <v>12</v>
      </c>
      <c r="C10" s="17">
        <f>C9/B9</f>
        <v>1.1217981721626878E-2</v>
      </c>
      <c r="D10" s="10">
        <v>939</v>
      </c>
      <c r="E10" s="16" t="s">
        <v>12</v>
      </c>
      <c r="F10" s="17">
        <f>F9/E9</f>
        <v>5.2910181382210932E-3</v>
      </c>
      <c r="G10" s="10">
        <v>847</v>
      </c>
      <c r="H10" s="16" t="s">
        <v>12</v>
      </c>
      <c r="I10" s="26">
        <f>I9/H9</f>
        <v>1.348475387244906E-2</v>
      </c>
      <c r="J10" s="10">
        <v>825</v>
      </c>
      <c r="K10" s="16" t="s">
        <v>12</v>
      </c>
      <c r="L10" s="17">
        <f>L9/K9</f>
        <v>2.525381361380527E-2</v>
      </c>
      <c r="M10" s="10">
        <v>845</v>
      </c>
      <c r="N10" s="16" t="s">
        <v>12</v>
      </c>
      <c r="O10" s="17">
        <f>O9/N9</f>
        <v>5.8820528440948691E-3</v>
      </c>
      <c r="P10" s="10">
        <v>801</v>
      </c>
      <c r="Q10" s="16" t="s">
        <v>12</v>
      </c>
      <c r="R10" s="17">
        <f>R9/Q9</f>
        <v>1.2467877753918975E-2</v>
      </c>
      <c r="S10" s="13">
        <v>814</v>
      </c>
      <c r="T10" s="16" t="s">
        <v>12</v>
      </c>
      <c r="U10" s="17">
        <f>U9/T9</f>
        <v>2.1388589872551347E-2</v>
      </c>
    </row>
    <row r="11" spans="1:30" x14ac:dyDescent="0.2">
      <c r="A11" s="18" t="s">
        <v>13</v>
      </c>
      <c r="B11" s="19"/>
      <c r="C11" s="20"/>
      <c r="D11" s="18" t="s">
        <v>13</v>
      </c>
      <c r="E11" s="19"/>
      <c r="F11" s="20"/>
      <c r="G11" s="18" t="s">
        <v>13</v>
      </c>
      <c r="H11" s="19"/>
      <c r="I11" s="19"/>
      <c r="J11" s="18" t="s">
        <v>13</v>
      </c>
      <c r="K11" s="19"/>
      <c r="L11" s="20"/>
      <c r="M11" s="18"/>
      <c r="N11" s="19"/>
      <c r="O11" s="20"/>
      <c r="P11" s="10">
        <v>797</v>
      </c>
      <c r="Q11" s="13"/>
      <c r="R11" s="14"/>
      <c r="S11" s="19"/>
      <c r="T11" s="19"/>
      <c r="U11" s="20"/>
    </row>
    <row r="12" spans="1:30" x14ac:dyDescent="0.2">
      <c r="A12" s="21">
        <v>44357</v>
      </c>
      <c r="B12" s="19" t="s">
        <v>14</v>
      </c>
      <c r="C12" s="20"/>
      <c r="D12" s="21">
        <v>44358</v>
      </c>
      <c r="E12" s="19" t="s">
        <v>14</v>
      </c>
      <c r="F12" s="19"/>
      <c r="G12" s="2">
        <v>44361</v>
      </c>
      <c r="H12" s="3" t="s">
        <v>115</v>
      </c>
      <c r="I12" s="5"/>
      <c r="J12" s="52"/>
      <c r="K12" s="48"/>
      <c r="L12" s="48"/>
      <c r="M12" s="52"/>
      <c r="N12" s="48"/>
      <c r="O12" s="48"/>
      <c r="P12" s="18">
        <v>791</v>
      </c>
      <c r="Q12" s="19"/>
      <c r="R12" s="20"/>
      <c r="S12" s="13"/>
      <c r="T12" s="13"/>
      <c r="U12" s="13"/>
    </row>
    <row r="13" spans="1:30" x14ac:dyDescent="0.2">
      <c r="A13" s="7" t="s">
        <v>8</v>
      </c>
      <c r="B13" s="8" t="s">
        <v>9</v>
      </c>
      <c r="C13" s="9" t="s">
        <v>10</v>
      </c>
      <c r="D13" s="7" t="s">
        <v>8</v>
      </c>
      <c r="E13" s="8" t="s">
        <v>9</v>
      </c>
      <c r="F13" s="8" t="s">
        <v>10</v>
      </c>
      <c r="G13" s="7" t="s">
        <v>8</v>
      </c>
      <c r="H13" s="8" t="s">
        <v>9</v>
      </c>
      <c r="I13" s="9" t="s">
        <v>10</v>
      </c>
      <c r="J13" s="47"/>
      <c r="K13" s="47"/>
      <c r="L13" s="47"/>
      <c r="M13" s="47"/>
      <c r="N13" s="47"/>
      <c r="O13" s="47"/>
      <c r="P13" s="13"/>
      <c r="Q13" s="13"/>
      <c r="R13" s="13"/>
      <c r="S13" s="13"/>
      <c r="T13" s="13"/>
      <c r="U13" s="13"/>
    </row>
    <row r="14" spans="1:30" x14ac:dyDescent="0.2">
      <c r="A14" s="10">
        <f>'10 8 &amp; 6 mlh'!C12</f>
        <v>854</v>
      </c>
      <c r="B14" s="11">
        <f>AVERAGE(A14:A15)</f>
        <v>847.5</v>
      </c>
      <c r="C14" s="12">
        <f>STDEV(A14:A15)</f>
        <v>9.1923881554251174</v>
      </c>
      <c r="D14" s="10">
        <f>'10 8 &amp; 6 mlh'!C180</f>
        <v>836</v>
      </c>
      <c r="E14" s="11">
        <f>AVERAGE(D14:D15)</f>
        <v>826.5</v>
      </c>
      <c r="F14" s="25">
        <f>STDEV(D14:D15)</f>
        <v>13.435028842544403</v>
      </c>
      <c r="G14" s="10">
        <f>'4 &amp; 2 mlh'!C36</f>
        <v>818</v>
      </c>
      <c r="H14" s="11">
        <f>AVERAGE(G14:G15)</f>
        <v>840.5</v>
      </c>
      <c r="I14" s="12">
        <f>STDEV(G14:G15)</f>
        <v>31.81980515339464</v>
      </c>
      <c r="J14" s="55">
        <f>AVERAGE(B14,E14,H14)/1000</f>
        <v>0.83816666666666662</v>
      </c>
      <c r="K14" s="48" t="s">
        <v>116</v>
      </c>
      <c r="L14" s="49"/>
      <c r="M14" s="48"/>
      <c r="N14" s="48"/>
      <c r="O14" s="49"/>
      <c r="P14" s="13"/>
      <c r="Q14" s="13"/>
      <c r="R14" s="13"/>
      <c r="S14" s="13"/>
      <c r="T14" s="13"/>
      <c r="U14" s="13"/>
    </row>
    <row r="15" spans="1:30" x14ac:dyDescent="0.2">
      <c r="A15" s="10">
        <f>'10 8 &amp; 6 mlh'!C20</f>
        <v>841</v>
      </c>
      <c r="B15" s="16" t="s">
        <v>12</v>
      </c>
      <c r="C15" s="17">
        <f>C14/B14</f>
        <v>1.0846475699616658E-2</v>
      </c>
      <c r="D15" s="10">
        <f>'10 8 &amp; 6 mlh'!C188</f>
        <v>817</v>
      </c>
      <c r="E15" s="16" t="s">
        <v>12</v>
      </c>
      <c r="F15" s="26">
        <f>F14/E14</f>
        <v>1.6255328303139024E-2</v>
      </c>
      <c r="G15" s="10">
        <f>'4 &amp; 2 mlh'!C44</f>
        <v>863</v>
      </c>
      <c r="H15" s="16" t="s">
        <v>12</v>
      </c>
      <c r="I15" s="46">
        <f>I14/H14</f>
        <v>3.7858185786311289E-2</v>
      </c>
      <c r="J15" s="48"/>
      <c r="K15" s="50"/>
      <c r="L15" s="51"/>
      <c r="M15" s="48"/>
      <c r="N15" s="50"/>
      <c r="O15" s="51"/>
      <c r="P15" s="13"/>
      <c r="Q15" s="13"/>
      <c r="R15" s="13"/>
      <c r="S15" s="13"/>
      <c r="T15" s="13"/>
      <c r="U15" s="13"/>
    </row>
    <row r="16" spans="1:30" x14ac:dyDescent="0.2">
      <c r="A16" s="18"/>
      <c r="B16" s="19"/>
      <c r="C16" s="20"/>
      <c r="D16" s="18"/>
      <c r="E16" s="19"/>
      <c r="F16" s="19"/>
      <c r="G16" s="18"/>
      <c r="H16" s="19"/>
      <c r="I16" s="20"/>
      <c r="J16" s="48"/>
      <c r="K16" s="48"/>
      <c r="L16" s="48"/>
      <c r="M16" s="48"/>
      <c r="N16" s="48"/>
      <c r="O16" s="48"/>
      <c r="P16" s="13"/>
      <c r="Q16" s="13"/>
      <c r="R16" s="13"/>
      <c r="S16" s="13"/>
      <c r="T16" s="13"/>
      <c r="U16" s="13"/>
    </row>
    <row r="17" spans="1:18" x14ac:dyDescent="0.2">
      <c r="A17" s="13"/>
      <c r="B17" s="13"/>
      <c r="C17" s="13"/>
      <c r="J17" s="48"/>
      <c r="K17" s="48"/>
      <c r="L17" s="48"/>
      <c r="M17" s="48"/>
      <c r="N17" s="48"/>
      <c r="O17" s="48"/>
      <c r="P17" s="13"/>
      <c r="Q17" s="13"/>
      <c r="R17" s="13"/>
    </row>
    <row r="18" spans="1:18" x14ac:dyDescent="0.2">
      <c r="A18" s="27" t="s">
        <v>19</v>
      </c>
      <c r="B18" s="1"/>
      <c r="C18" s="1"/>
      <c r="D18" s="1"/>
      <c r="E18" s="1"/>
      <c r="F18" s="1"/>
      <c r="O18" s="13"/>
      <c r="P18" s="13"/>
      <c r="Q18" s="13"/>
      <c r="R18" s="13"/>
    </row>
    <row r="19" spans="1:18" x14ac:dyDescent="0.2">
      <c r="A19" s="1" t="s">
        <v>20</v>
      </c>
      <c r="B19" s="1" t="s">
        <v>21</v>
      </c>
      <c r="C19" s="1" t="s">
        <v>22</v>
      </c>
      <c r="D19" s="1" t="s">
        <v>23</v>
      </c>
      <c r="E19" s="1" t="s">
        <v>10</v>
      </c>
      <c r="F19" s="1" t="s">
        <v>22</v>
      </c>
      <c r="O19" s="13"/>
      <c r="P19" s="13"/>
      <c r="Q19" s="13"/>
      <c r="R19" s="13"/>
    </row>
    <row r="20" spans="1:18" x14ac:dyDescent="0.2">
      <c r="A20">
        <v>1</v>
      </c>
      <c r="B20" s="28">
        <v>0.21828908554572271</v>
      </c>
      <c r="C20">
        <v>1110</v>
      </c>
      <c r="D20" s="29">
        <v>0.44765648949289799</v>
      </c>
      <c r="E20" s="28">
        <v>5.7616958521446446E-3</v>
      </c>
      <c r="F20" s="30">
        <v>26.859389369573879</v>
      </c>
    </row>
    <row r="21" spans="1:18" x14ac:dyDescent="0.2">
      <c r="A21">
        <v>2</v>
      </c>
      <c r="B21" s="28">
        <v>0.33923303834808261</v>
      </c>
      <c r="C21">
        <v>180</v>
      </c>
      <c r="D21" s="29">
        <v>0.8809769939209694</v>
      </c>
      <c r="E21" s="28">
        <v>5.8927941411104773E-3</v>
      </c>
      <c r="F21" s="30">
        <v>52.858619635258165</v>
      </c>
    </row>
    <row r="22" spans="1:18" x14ac:dyDescent="0.2">
      <c r="A22">
        <v>4</v>
      </c>
      <c r="B22" s="28">
        <v>0.47982708933717577</v>
      </c>
      <c r="C22">
        <v>150</v>
      </c>
      <c r="D22" s="29">
        <v>1.8022793173548504</v>
      </c>
      <c r="E22" s="28">
        <v>1.116733792906183E-2</v>
      </c>
      <c r="F22" s="30">
        <v>108.13675904129101</v>
      </c>
    </row>
    <row r="23" spans="1:18" x14ac:dyDescent="0.2">
      <c r="A23">
        <v>6</v>
      </c>
      <c r="B23" s="28">
        <v>0.54317111459968603</v>
      </c>
      <c r="C23">
        <v>90</v>
      </c>
      <c r="D23" s="29">
        <v>2.6341940496822684</v>
      </c>
      <c r="E23" s="28">
        <v>2.594058805371283E-2</v>
      </c>
      <c r="F23" s="30">
        <v>158.05164298093609</v>
      </c>
    </row>
    <row r="24" spans="1:18" x14ac:dyDescent="0.2">
      <c r="A24">
        <v>8</v>
      </c>
      <c r="B24" s="28">
        <v>0.58170445660672399</v>
      </c>
      <c r="C24">
        <v>90</v>
      </c>
      <c r="D24" s="29">
        <v>3.5794810740135405</v>
      </c>
      <c r="E24" s="28">
        <v>3.1677441294754374E-2</v>
      </c>
      <c r="F24" s="30">
        <v>214.76886444081242</v>
      </c>
    </row>
    <row r="25" spans="1:18" x14ac:dyDescent="0.2">
      <c r="A25">
        <v>10</v>
      </c>
      <c r="B25" s="28">
        <v>0.59757085020242917</v>
      </c>
      <c r="C25">
        <v>120</v>
      </c>
      <c r="D25" s="29">
        <v>4.4062408370741935</v>
      </c>
      <c r="E25" s="28">
        <v>3.5213055757576342E-2</v>
      </c>
      <c r="F25" s="30">
        <v>264.37445022445161</v>
      </c>
    </row>
    <row r="28" spans="1:18" x14ac:dyDescent="0.2">
      <c r="A28" s="27" t="s">
        <v>24</v>
      </c>
      <c r="B28" s="1"/>
      <c r="C28" s="1"/>
      <c r="D28" s="1"/>
      <c r="E28" s="1"/>
      <c r="F28" s="1"/>
    </row>
    <row r="29" spans="1:18" x14ac:dyDescent="0.2">
      <c r="A29" s="1" t="s">
        <v>20</v>
      </c>
      <c r="B29" s="1" t="s">
        <v>21</v>
      </c>
      <c r="C29" s="1" t="s">
        <v>22</v>
      </c>
      <c r="D29" s="1" t="s">
        <v>23</v>
      </c>
      <c r="E29" s="1" t="s">
        <v>10</v>
      </c>
      <c r="F29" s="1" t="s">
        <v>22</v>
      </c>
    </row>
    <row r="30" spans="1:18" x14ac:dyDescent="0.2">
      <c r="A30">
        <v>1</v>
      </c>
      <c r="B30" s="28">
        <v>0.18474374255065554</v>
      </c>
      <c r="C30">
        <v>930</v>
      </c>
      <c r="D30" s="29">
        <v>0.4459066255627302</v>
      </c>
      <c r="E30" s="28">
        <v>5.7510315112948756E-3</v>
      </c>
      <c r="F30" s="29">
        <v>1.4005555555555556</v>
      </c>
    </row>
    <row r="31" spans="1:18" x14ac:dyDescent="0.2">
      <c r="A31">
        <v>2</v>
      </c>
      <c r="B31" s="28">
        <v>0.32419547079856975</v>
      </c>
      <c r="C31">
        <v>360</v>
      </c>
      <c r="D31" s="29">
        <v>0.88810728222075308</v>
      </c>
      <c r="E31" s="28">
        <v>4.9226244825513058E-3</v>
      </c>
      <c r="F31" s="29">
        <v>3.2063888888888887</v>
      </c>
    </row>
    <row r="32" spans="1:18" x14ac:dyDescent="0.2">
      <c r="A32">
        <v>4</v>
      </c>
      <c r="B32" s="28">
        <v>0.40085515766969537</v>
      </c>
      <c r="C32">
        <v>270</v>
      </c>
      <c r="D32" s="29">
        <v>1.7824200853838439</v>
      </c>
      <c r="E32" s="28">
        <v>1.354837653143876E-2</v>
      </c>
      <c r="F32" s="29">
        <v>1.3241666666666667</v>
      </c>
    </row>
    <row r="33" spans="1:6" x14ac:dyDescent="0.2">
      <c r="A33">
        <v>6</v>
      </c>
      <c r="B33" s="28">
        <v>0.56761090326028862</v>
      </c>
      <c r="C33">
        <v>130</v>
      </c>
      <c r="D33" s="29">
        <v>2.6703658786062245</v>
      </c>
      <c r="E33" s="28">
        <v>2.4938501388886414E-2</v>
      </c>
      <c r="F33" s="29">
        <v>2.5547222222222223</v>
      </c>
    </row>
    <row r="34" spans="1:6" x14ac:dyDescent="0.2">
      <c r="A34">
        <v>8</v>
      </c>
      <c r="B34" s="28">
        <v>0.55737704918032782</v>
      </c>
      <c r="C34">
        <v>30</v>
      </c>
      <c r="D34" s="29">
        <v>3.5466576192278731</v>
      </c>
      <c r="E34" s="28">
        <v>3.1953721822972909E-2</v>
      </c>
      <c r="F34" s="29">
        <v>0.89388888888888884</v>
      </c>
    </row>
    <row r="35" spans="1:6" x14ac:dyDescent="0.2">
      <c r="A35">
        <v>10</v>
      </c>
      <c r="B35" s="28">
        <v>0.57958751983077739</v>
      </c>
      <c r="C35">
        <v>90</v>
      </c>
      <c r="D35" s="29">
        <v>4.4746172976633964</v>
      </c>
      <c r="E35" s="28">
        <v>3.5652291944266182E-2</v>
      </c>
      <c r="F35" s="29">
        <v>1.3994444444444445</v>
      </c>
    </row>
    <row r="37" spans="1:6" x14ac:dyDescent="0.2">
      <c r="A37" t="s">
        <v>28</v>
      </c>
      <c r="B37" t="s">
        <v>25</v>
      </c>
    </row>
    <row r="38" spans="1:6" x14ac:dyDescent="0.2">
      <c r="A38" s="27" t="s">
        <v>26</v>
      </c>
      <c r="B38" s="1"/>
      <c r="C38" s="1"/>
      <c r="D38" s="1"/>
      <c r="E38" s="1"/>
      <c r="F38" s="1"/>
    </row>
    <row r="39" spans="1:6" x14ac:dyDescent="0.2">
      <c r="A39" s="1" t="s">
        <v>20</v>
      </c>
      <c r="B39" s="1" t="s">
        <v>21</v>
      </c>
      <c r="C39" s="1" t="s">
        <v>22</v>
      </c>
      <c r="D39" s="1" t="s">
        <v>23</v>
      </c>
      <c r="E39" s="1" t="s">
        <v>10</v>
      </c>
      <c r="F39" s="1" t="s">
        <v>22</v>
      </c>
    </row>
    <row r="40" spans="1:6" x14ac:dyDescent="0.2">
      <c r="A40">
        <v>1</v>
      </c>
      <c r="B40" s="28">
        <v>0.1712846347607053</v>
      </c>
      <c r="C40">
        <v>975</v>
      </c>
      <c r="D40" s="29">
        <v>0.32836243263914111</v>
      </c>
      <c r="E40" s="28">
        <v>4.0965471316547972E-3</v>
      </c>
      <c r="F40" s="31">
        <v>0.81611111111111112</v>
      </c>
    </row>
    <row r="41" spans="1:6" x14ac:dyDescent="0.2">
      <c r="A41">
        <v>2</v>
      </c>
      <c r="B41" s="28">
        <v>0.29974811083123426</v>
      </c>
      <c r="C41">
        <v>300</v>
      </c>
      <c r="D41" s="29">
        <v>0.65691605353778149</v>
      </c>
      <c r="E41" s="28">
        <v>4.1855411762093762E-3</v>
      </c>
      <c r="F41" s="31">
        <v>3.0283333333333333</v>
      </c>
    </row>
    <row r="42" spans="1:6" x14ac:dyDescent="0.2">
      <c r="A42">
        <v>4</v>
      </c>
      <c r="B42" s="28">
        <v>0.37908496732026142</v>
      </c>
      <c r="C42">
        <v>210</v>
      </c>
      <c r="D42" s="29">
        <v>1.2956067160988622</v>
      </c>
      <c r="E42" s="28">
        <v>7.8713002684297224E-3</v>
      </c>
      <c r="F42" s="31">
        <v>1.9402777777777778</v>
      </c>
    </row>
    <row r="43" spans="1:6" x14ac:dyDescent="0.2">
      <c r="A43">
        <v>6</v>
      </c>
      <c r="B43" s="28">
        <v>0.49910873440285203</v>
      </c>
      <c r="C43">
        <v>60</v>
      </c>
      <c r="D43" s="29">
        <v>1.9287706898795929</v>
      </c>
      <c r="E43" s="28">
        <v>1.7160890738629569E-2</v>
      </c>
      <c r="F43" s="31">
        <v>2.2669444444444449</v>
      </c>
    </row>
    <row r="44" spans="1:6" x14ac:dyDescent="0.2">
      <c r="A44">
        <v>8</v>
      </c>
      <c r="B44" s="28">
        <v>0.55238095238095242</v>
      </c>
      <c r="C44">
        <v>10</v>
      </c>
      <c r="D44" s="29">
        <v>2.4920129179447907</v>
      </c>
      <c r="E44" s="28">
        <v>2.0270526786266004E-2</v>
      </c>
      <c r="F44" s="31">
        <v>1.8711111111111112</v>
      </c>
    </row>
    <row r="45" spans="1:6" x14ac:dyDescent="0.2">
      <c r="A45">
        <v>10</v>
      </c>
      <c r="B45" s="28">
        <v>0.65456745311554754</v>
      </c>
      <c r="C45">
        <v>90</v>
      </c>
      <c r="D45" s="29">
        <v>3.2697577681952041</v>
      </c>
      <c r="E45" s="28">
        <v>3.1806933164852107E-2</v>
      </c>
      <c r="F45" s="31">
        <v>2.7952777777777778</v>
      </c>
    </row>
    <row r="47" spans="1:6" x14ac:dyDescent="0.2">
      <c r="A47" s="27" t="s">
        <v>27</v>
      </c>
      <c r="B47" s="1"/>
      <c r="C47" s="1"/>
      <c r="D47" s="1"/>
      <c r="E47" s="1"/>
      <c r="F47" s="1"/>
    </row>
    <row r="48" spans="1:6" x14ac:dyDescent="0.2">
      <c r="A48" s="1" t="s">
        <v>20</v>
      </c>
      <c r="B48" s="1" t="s">
        <v>21</v>
      </c>
      <c r="C48" s="1" t="s">
        <v>22</v>
      </c>
      <c r="D48" s="1" t="s">
        <v>23</v>
      </c>
      <c r="E48" s="1" t="s">
        <v>10</v>
      </c>
      <c r="F48" s="1" t="s">
        <v>22</v>
      </c>
    </row>
    <row r="49" spans="1:6" x14ac:dyDescent="0.2">
      <c r="A49">
        <v>1</v>
      </c>
      <c r="B49" s="28">
        <f>'1 mlh'!L4</f>
        <v>0.19155264723378942</v>
      </c>
      <c r="C49">
        <f>'1 mlh'!I4</f>
        <v>900</v>
      </c>
      <c r="D49" s="29">
        <v>0.33384381763587329</v>
      </c>
      <c r="E49" s="28">
        <v>5.7031053107052957E-3</v>
      </c>
      <c r="F49" s="31">
        <v>2.2961111111111112</v>
      </c>
    </row>
    <row r="50" spans="1:6" x14ac:dyDescent="0.2">
      <c r="A50">
        <v>2</v>
      </c>
      <c r="B50" s="28">
        <f>'4 &amp; 2 mlh'!$L$24</f>
        <v>0.31052944675788219</v>
      </c>
      <c r="C50">
        <f>'4 &amp; 2 mlh'!$I$24</f>
        <v>420</v>
      </c>
      <c r="D50" s="29">
        <v>0.65611213238464927</v>
      </c>
      <c r="E50" s="28">
        <v>6.8601556952256129E-3</v>
      </c>
      <c r="F50" s="31">
        <v>3.4972222222222222</v>
      </c>
    </row>
    <row r="51" spans="1:6" x14ac:dyDescent="0.2">
      <c r="A51">
        <v>4</v>
      </c>
      <c r="B51" s="28">
        <f>'4 &amp; 2 mlh'!L9</f>
        <v>0.42710223835450695</v>
      </c>
      <c r="C51">
        <f>'4 &amp; 2 mlh'!I9</f>
        <v>150</v>
      </c>
      <c r="D51" s="29">
        <v>1.3155975974860779</v>
      </c>
      <c r="E51" s="28">
        <v>1.1298248833187575E-2</v>
      </c>
      <c r="F51" s="31">
        <v>1.2302777777777778</v>
      </c>
    </row>
    <row r="52" spans="1:6" x14ac:dyDescent="0.2">
      <c r="A52">
        <v>6</v>
      </c>
      <c r="B52" s="28">
        <f>'10 8 &amp; 6 mlh'!L27</f>
        <v>0.53115547489413184</v>
      </c>
      <c r="C52">
        <f>'10 8 &amp; 6 mlh'!I27</f>
        <v>90</v>
      </c>
      <c r="D52" s="29">
        <v>1.9918629186602923</v>
      </c>
      <c r="E52" s="28">
        <v>1.8988107877793599E-2</v>
      </c>
      <c r="F52" s="31">
        <v>2.3791666666666669</v>
      </c>
    </row>
    <row r="53" spans="1:6" x14ac:dyDescent="0.2">
      <c r="A53">
        <v>8</v>
      </c>
      <c r="B53" s="28">
        <f>'10 8 &amp; 6 mlh'!L17</f>
        <v>0.52035398230088492</v>
      </c>
      <c r="C53">
        <f>'10 8 &amp; 6 mlh'!I17</f>
        <v>30</v>
      </c>
      <c r="D53" s="29">
        <v>2.6005867963850959</v>
      </c>
      <c r="E53" s="28">
        <v>3.0408188697673328E-2</v>
      </c>
      <c r="F53" s="31">
        <v>1.6580555555555556</v>
      </c>
    </row>
    <row r="54" spans="1:6" x14ac:dyDescent="0.2">
      <c r="A54">
        <v>10</v>
      </c>
      <c r="B54" s="28">
        <f>'10 8 &amp; 6 mlh'!L11</f>
        <v>0.5663716814159292</v>
      </c>
      <c r="C54">
        <f>'10 8 &amp; 6 mlh'!I11</f>
        <v>150</v>
      </c>
      <c r="D54" s="29">
        <v>3.2832190364422487</v>
      </c>
      <c r="E54" s="28">
        <v>3.2288880095323283E-2</v>
      </c>
      <c r="F54" s="31">
        <v>1.6580555555555556</v>
      </c>
    </row>
    <row r="57" spans="1:6" x14ac:dyDescent="0.2">
      <c r="A57" s="28">
        <v>0.21828908554572271</v>
      </c>
      <c r="B57" s="28">
        <v>0.18474374255065554</v>
      </c>
      <c r="C57" s="28">
        <v>0.1712846347607053</v>
      </c>
      <c r="D57" s="28">
        <v>0.19155264723378942</v>
      </c>
    </row>
    <row r="58" spans="1:6" x14ac:dyDescent="0.2">
      <c r="A58" s="28">
        <v>0.33923303834808261</v>
      </c>
      <c r="B58" s="28">
        <v>0.32419547079856975</v>
      </c>
      <c r="C58" s="28">
        <v>0.29974811083123426</v>
      </c>
      <c r="D58" s="28">
        <v>0.31052944675788219</v>
      </c>
    </row>
    <row r="59" spans="1:6" x14ac:dyDescent="0.2">
      <c r="A59" s="28">
        <v>0.47982708933717577</v>
      </c>
      <c r="B59" s="28">
        <v>0.40085515766969537</v>
      </c>
      <c r="C59" s="28">
        <v>0.37908496732026142</v>
      </c>
      <c r="D59" s="28">
        <v>0.42710223835450695</v>
      </c>
    </row>
    <row r="60" spans="1:6" x14ac:dyDescent="0.2">
      <c r="A60" s="28">
        <v>0.54317111459968603</v>
      </c>
      <c r="B60" s="28">
        <v>0.56761090326028862</v>
      </c>
      <c r="C60" s="28">
        <v>0.49910873440285203</v>
      </c>
      <c r="D60" s="28">
        <v>0.53115547489413184</v>
      </c>
    </row>
    <row r="61" spans="1:6" x14ac:dyDescent="0.2">
      <c r="A61" s="28">
        <v>0.58170445660672399</v>
      </c>
      <c r="B61" s="28">
        <v>0.55737704918032782</v>
      </c>
      <c r="C61" s="28">
        <v>0.55238095238095242</v>
      </c>
      <c r="D61" s="28">
        <v>0.52035398230088492</v>
      </c>
    </row>
    <row r="62" spans="1:6" x14ac:dyDescent="0.2">
      <c r="A62" s="28">
        <v>0.59757085020242917</v>
      </c>
      <c r="B62" s="28">
        <v>0.57958751983077739</v>
      </c>
      <c r="C62" s="28">
        <v>0.65456745311554754</v>
      </c>
      <c r="D62" s="28">
        <v>0.5663716814159292</v>
      </c>
    </row>
  </sheetData>
  <pageMargins left="0.7" right="0.7" top="0.75" bottom="0.75" header="0.3" footer="0.3"/>
  <pageSetup paperSize="9" orientation="portrait" horizontalDpi="0" verticalDpi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10 8 &amp; 6 mlh</vt:lpstr>
      <vt:lpstr>4 &amp; 2 mlh</vt:lpstr>
      <vt:lpstr>1 mlh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 HD</dc:creator>
  <cp:lastModifiedBy>Shu HD</cp:lastModifiedBy>
  <dcterms:created xsi:type="dcterms:W3CDTF">2021-07-19T18:01:16Z</dcterms:created>
  <dcterms:modified xsi:type="dcterms:W3CDTF">2022-01-25T20:51:44Z</dcterms:modified>
</cp:coreProperties>
</file>